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67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<sst xmlns="http://schemas.openxmlformats.org/spreadsheetml/2006/main" count="37" uniqueCount="34">
  <si>
    <t>截止本月底止累計數</t>
  </si>
  <si>
    <t>百分比</t>
  </si>
  <si>
    <t>上月結存</t>
  </si>
  <si>
    <t>本月午餐費</t>
  </si>
  <si>
    <t>補繳以前月份
午餐費</t>
  </si>
  <si>
    <t>人事費</t>
  </si>
  <si>
    <t>清寒學生
補助費</t>
  </si>
  <si>
    <t>其  他</t>
  </si>
  <si>
    <t>支出合計</t>
  </si>
  <si>
    <t>本月合計</t>
  </si>
  <si>
    <t>本月結存</t>
  </si>
  <si>
    <t>合計</t>
  </si>
  <si>
    <t>收     入     部     分</t>
  </si>
  <si>
    <t>支    出    部    分</t>
  </si>
  <si>
    <t>項    目</t>
  </si>
  <si>
    <t>金  額</t>
  </si>
  <si>
    <t>說             明</t>
  </si>
  <si>
    <t>項   目</t>
  </si>
  <si>
    <t>金   額</t>
  </si>
  <si>
    <t>主  食</t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</si>
  <si>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食</t>
    </r>
  </si>
  <si>
    <t>食  油</t>
  </si>
  <si>
    <t>中低低收入戶學生補助費</t>
  </si>
  <si>
    <t>調味品</t>
  </si>
  <si>
    <t>烹調人員工作補貼費</t>
  </si>
  <si>
    <t>燃料費(水電)</t>
  </si>
  <si>
    <t>設備維護費</t>
  </si>
  <si>
    <t>雜支</t>
  </si>
  <si>
    <t xml:space="preserve">四、本月未繳午餐費
          計    人       元
        （附繳納午餐費情形統計表）
五、以前未繳午餐費
         計       人        元
</t>
  </si>
  <si>
    <t>備   註</t>
  </si>
  <si>
    <t>102年06月份學校午餐費收支結算表</t>
  </si>
  <si>
    <t>一、本月每人收午餐費 660   元
二、應收午餐費
      學  生 153 人
      教職員 29  人
      工  友 1人
      合  計 183人 共120780 元
三、免收減收午餐費
       （1）全免及減收學生午餐費
             計  35  人23100 元
  減收：惠亮師繳200元。分校兩名幼稚園學生交510元，六年級學生交420元
       （2）全免工友午餐費
             計  0 人 0  元
         共計   0  人  0  元</t>
  </si>
  <si>
    <t>一、本月補助費收入包括下列各項：
二、本月補助費支出包括下列各項：</t>
  </si>
  <si>
    <t xml:space="preserve">製表            出納              會計              稽核               執行秘書               校長    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</si>
</sst>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0.0%"/>
  </numFmts>
  <fonts count="8">
    <font>
      <sz val="12"/>
      <name val="新細明體"/>
      <family val="1"/>
    </font>
    <font>
      <sz val="18"/>
      <name val="標楷體"/>
      <family val="4"/>
    </font>
    <font>
      <sz val="9"/>
      <name val="新細明體"/>
      <family val="1"/>
    </font>
    <font>
      <sz val="12"/>
      <name val="標楷體"/>
      <family val="4"/>
    </font>
    <font>
      <sz val="10"/>
      <name val="標楷體"/>
      <family val="4"/>
    </font>
    <font>
      <sz val="11"/>
      <name val="標楷體"/>
      <family val="4"/>
    </font>
    <font>
      <sz val="12"/>
      <name val="Times New Roman"/>
      <family val="1"/>
    </font>
    <font>
      <sz val="10"/>
      <name val="新細明體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176" fontId="3" fillId="0" borderId="1" xfId="15" applyNumberFormat="1" applyFont="1" applyBorder="1" applyAlignment="1">
      <alignment horizontal="center" vertical="center"/>
    </xf>
    <xf numFmtId="176" fontId="3" fillId="0" borderId="1" xfId="15" applyNumberFormat="1" applyFont="1" applyBorder="1" applyAlignment="1">
      <alignment vertical="center"/>
    </xf>
    <xf numFmtId="10" fontId="3" fillId="0" borderId="1" xfId="17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9" fontId="3" fillId="0" borderId="1" xfId="17" applyFont="1" applyBorder="1" applyAlignment="1">
      <alignment vertical="center"/>
    </xf>
    <xf numFmtId="0" fontId="1" fillId="0" borderId="2" xfId="0" applyFont="1" applyBorder="1" applyAlignment="1">
      <alignment horizontal="right" vertical="center"/>
    </xf>
    <xf numFmtId="0" fontId="1" fillId="0" borderId="2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top" wrapText="1"/>
    </xf>
    <xf numFmtId="0" fontId="7" fillId="0" borderId="4" xfId="0" applyFont="1" applyBorder="1" applyAlignment="1">
      <alignment vertical="center"/>
    </xf>
    <xf numFmtId="0" fontId="3" fillId="0" borderId="5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1&#23416;&#24180;&#24230;&#23416;&#26657;&#21320;&#39184;&#36027;&#26126;&#32048;&#20998;&#39006;&#24115;&#21450;&#32080;&#31639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總帳"/>
      <sheetName val="學年結算"/>
      <sheetName val="07分類帳"/>
      <sheetName val="07結算"/>
      <sheetName val="08分類帳"/>
      <sheetName val="08結算"/>
      <sheetName val="09分類帳"/>
      <sheetName val="09結算"/>
      <sheetName val="10分類帳"/>
      <sheetName val="10結算"/>
      <sheetName val="11分類帳"/>
      <sheetName val="11結算"/>
      <sheetName val="12分類帳"/>
      <sheetName val="12結算"/>
      <sheetName val="01分類帳"/>
      <sheetName val="01結算"/>
      <sheetName val="02分類帳"/>
      <sheetName val="02結算"/>
      <sheetName val="03分類帳"/>
      <sheetName val="03結算"/>
      <sheetName val="04分類帳"/>
      <sheetName val="04結算"/>
      <sheetName val="05分類帳"/>
      <sheetName val="05結算"/>
      <sheetName val="06分類帳"/>
      <sheetName val="06結算"/>
    </sheetNames>
    <sheetDataSet>
      <sheetData sheetId="23">
        <row r="1">
          <cell r="A1" t="str">
            <v>   嘉義縣義竹鄉南興國民小學</v>
          </cell>
        </row>
      </sheetData>
      <sheetData sheetId="24">
        <row r="4">
          <cell r="P4">
            <v>423795</v>
          </cell>
        </row>
        <row r="32">
          <cell r="G32">
            <v>6415</v>
          </cell>
          <cell r="H32">
            <v>127684</v>
          </cell>
          <cell r="I32">
            <v>0</v>
          </cell>
          <cell r="J32">
            <v>240</v>
          </cell>
          <cell r="K32">
            <v>25850</v>
          </cell>
          <cell r="L32">
            <v>14894</v>
          </cell>
          <cell r="M32">
            <v>1800</v>
          </cell>
          <cell r="N32">
            <v>600</v>
          </cell>
        </row>
        <row r="33">
          <cell r="G33">
            <v>66494</v>
          </cell>
          <cell r="H33">
            <v>577206</v>
          </cell>
          <cell r="I33">
            <v>5100</v>
          </cell>
          <cell r="J33">
            <v>40930</v>
          </cell>
          <cell r="K33">
            <v>236871</v>
          </cell>
          <cell r="L33">
            <v>106499</v>
          </cell>
          <cell r="M33">
            <v>10099</v>
          </cell>
          <cell r="N33">
            <v>36338</v>
          </cell>
          <cell r="P33">
            <v>337584</v>
          </cell>
        </row>
        <row r="36">
          <cell r="F36">
            <v>91120</v>
          </cell>
          <cell r="K36">
            <v>152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="75" zoomScaleNormal="75" workbookViewId="0" topLeftCell="A1">
      <selection activeCell="J9" sqref="J9"/>
    </sheetView>
  </sheetViews>
  <sheetFormatPr defaultColWidth="9.00390625" defaultRowHeight="16.5"/>
  <cols>
    <col min="2" max="2" width="14.75390625" style="0" customWidth="1"/>
    <col min="3" max="3" width="46.375" style="0" customWidth="1"/>
    <col min="4" max="4" width="12.875" style="0" customWidth="1"/>
    <col min="5" max="5" width="11.00390625" style="0" bestFit="1" customWidth="1"/>
    <col min="6" max="6" width="11.50390625" style="0" customWidth="1"/>
    <col min="7" max="7" width="12.50390625" style="0" customWidth="1"/>
    <col min="8" max="8" width="9.125" style="0" bestFit="1" customWidth="1"/>
  </cols>
  <sheetData>
    <row r="1" spans="1:8" ht="25.5">
      <c r="A1" s="9" t="str">
        <f>'[1]05結算'!A1:C1</f>
        <v>   嘉義縣義竹鄉南興國民小學</v>
      </c>
      <c r="B1" s="9"/>
      <c r="C1" s="9"/>
      <c r="D1" s="10" t="s">
        <v>30</v>
      </c>
      <c r="E1" s="10"/>
      <c r="F1" s="10"/>
      <c r="G1" s="10"/>
      <c r="H1" s="10"/>
    </row>
    <row r="2" spans="1:8" ht="16.5">
      <c r="A2" s="11" t="s">
        <v>12</v>
      </c>
      <c r="B2" s="11"/>
      <c r="C2" s="11"/>
      <c r="D2" s="11" t="s">
        <v>13</v>
      </c>
      <c r="E2" s="11"/>
      <c r="F2" s="11"/>
      <c r="G2" s="11" t="s">
        <v>0</v>
      </c>
      <c r="H2" s="11"/>
    </row>
    <row r="3" spans="1:8" ht="16.5">
      <c r="A3" s="1" t="s">
        <v>14</v>
      </c>
      <c r="B3" s="2" t="s">
        <v>15</v>
      </c>
      <c r="C3" s="1" t="s">
        <v>16</v>
      </c>
      <c r="D3" s="1" t="s">
        <v>17</v>
      </c>
      <c r="E3" s="2" t="s">
        <v>18</v>
      </c>
      <c r="F3" s="1" t="s">
        <v>1</v>
      </c>
      <c r="G3" s="2" t="s">
        <v>18</v>
      </c>
      <c r="H3" s="1" t="s">
        <v>1</v>
      </c>
    </row>
    <row r="4" spans="1:8" ht="22.5" customHeight="1">
      <c r="A4" s="1" t="s">
        <v>2</v>
      </c>
      <c r="B4" s="3">
        <f>'[1]06分類帳'!P4</f>
        <v>423795</v>
      </c>
      <c r="C4" s="12" t="s">
        <v>31</v>
      </c>
      <c r="D4" s="1" t="s">
        <v>19</v>
      </c>
      <c r="E4" s="3">
        <f>'[1]06分類帳'!G32</f>
        <v>6415</v>
      </c>
      <c r="F4" s="4">
        <f>E4/(E13-E8)</f>
        <v>0.04230609431983803</v>
      </c>
      <c r="G4" s="3">
        <f>'[1]06分類帳'!G33</f>
        <v>66494</v>
      </c>
      <c r="H4" s="4">
        <f>G4/(G13-G8)</f>
        <v>0.07890908141541252</v>
      </c>
    </row>
    <row r="5" spans="1:8" ht="26.25" customHeight="1">
      <c r="A5" s="1" t="s">
        <v>3</v>
      </c>
      <c r="B5" s="3">
        <f>'[1]06分類帳'!F36</f>
        <v>91120</v>
      </c>
      <c r="C5" s="13"/>
      <c r="D5" s="1" t="s">
        <v>20</v>
      </c>
      <c r="E5" s="3">
        <f>'[1]06分類帳'!H32</f>
        <v>127684</v>
      </c>
      <c r="F5" s="4">
        <f>E5/(E13-E8)</f>
        <v>0.8420594461627746</v>
      </c>
      <c r="G5" s="3">
        <f>'[1]06分類帳'!H33</f>
        <v>577206</v>
      </c>
      <c r="H5" s="4">
        <f>G5/(G13-G8)</f>
        <v>0.6849760165949499</v>
      </c>
    </row>
    <row r="6" spans="1:8" ht="42.75">
      <c r="A6" s="5" t="s">
        <v>4</v>
      </c>
      <c r="B6" s="3">
        <f>'[1]06分類帳'!G36</f>
        <v>0</v>
      </c>
      <c r="C6" s="13"/>
      <c r="D6" s="1" t="s">
        <v>21</v>
      </c>
      <c r="E6" s="3">
        <f>'[1]06分類帳'!I32</f>
        <v>0</v>
      </c>
      <c r="F6" s="4">
        <f>E6/(E13-E8)</f>
        <v>0</v>
      </c>
      <c r="G6" s="3">
        <f>'[1]06分類帳'!I33</f>
        <v>5100</v>
      </c>
      <c r="H6" s="4">
        <f>G6/(G13-G8)</f>
        <v>0.006052219978022135</v>
      </c>
    </row>
    <row r="7" spans="1:8" ht="24.75" customHeight="1">
      <c r="A7" s="6" t="s">
        <v>22</v>
      </c>
      <c r="B7" s="3">
        <f>'[1]06分類帳'!H36</f>
        <v>0</v>
      </c>
      <c r="C7" s="13"/>
      <c r="D7" s="1" t="s">
        <v>23</v>
      </c>
      <c r="E7" s="3">
        <f>'[1]06分類帳'!J32</f>
        <v>240</v>
      </c>
      <c r="F7" s="4">
        <f>E7/(E13-E8)</f>
        <v>0.00158276892233221</v>
      </c>
      <c r="G7" s="3">
        <f>'[1]06分類帳'!J33</f>
        <v>40930</v>
      </c>
      <c r="H7" s="4">
        <f>G7/(G13-G8)</f>
        <v>0.04857203209812666</v>
      </c>
    </row>
    <row r="8" spans="1:8" ht="24.75" customHeight="1">
      <c r="A8" s="6" t="s">
        <v>6</v>
      </c>
      <c r="B8" s="3">
        <f>'[1]06分類帳'!I36</f>
        <v>0</v>
      </c>
      <c r="C8" s="13"/>
      <c r="D8" s="1" t="s">
        <v>5</v>
      </c>
      <c r="E8" s="3">
        <f>'[1]06分類帳'!K32</f>
        <v>25850</v>
      </c>
      <c r="F8" s="4"/>
      <c r="G8" s="3">
        <f>'[1]06分類帳'!K33</f>
        <v>236871</v>
      </c>
      <c r="H8" s="4"/>
    </row>
    <row r="9" spans="1:8" ht="49.5">
      <c r="A9" s="7" t="s">
        <v>24</v>
      </c>
      <c r="B9" s="3">
        <f>'[1]06分類帳'!J36</f>
        <v>0</v>
      </c>
      <c r="C9" s="13"/>
      <c r="D9" s="1" t="s">
        <v>25</v>
      </c>
      <c r="E9" s="3">
        <f>'[1]06分類帳'!L32</f>
        <v>14894</v>
      </c>
      <c r="F9" s="4">
        <f>E9/(E13-E8)</f>
        <v>0.09822400137173307</v>
      </c>
      <c r="G9" s="3">
        <f>'[1]06分類帳'!L33</f>
        <v>106499</v>
      </c>
      <c r="H9" s="4">
        <f>G9/(G13-G8)</f>
        <v>0.1263834069488979</v>
      </c>
    </row>
    <row r="10" spans="1:8" ht="16.5">
      <c r="A10" s="1" t="s">
        <v>7</v>
      </c>
      <c r="B10" s="3">
        <f>'[1]06分類帳'!K36</f>
        <v>152</v>
      </c>
      <c r="C10" s="13"/>
      <c r="D10" s="1" t="s">
        <v>26</v>
      </c>
      <c r="E10" s="3">
        <f>'[1]06分類帳'!M32</f>
        <v>1800</v>
      </c>
      <c r="F10" s="4">
        <f>E10/(E13-E8)</f>
        <v>0.011870766917491575</v>
      </c>
      <c r="G10" s="3">
        <f>'[1]06分類帳'!M33</f>
        <v>10099</v>
      </c>
      <c r="H10" s="4">
        <f>G10/(G13-G8)</f>
        <v>0.011984582266283439</v>
      </c>
    </row>
    <row r="11" spans="1:8" ht="16.5">
      <c r="A11" s="7"/>
      <c r="B11" s="3">
        <f>'[1]06分類帳'!L36</f>
        <v>0</v>
      </c>
      <c r="C11" s="13"/>
      <c r="D11" s="1" t="s">
        <v>27</v>
      </c>
      <c r="E11" s="3">
        <f>'[1]06分類帳'!N32</f>
        <v>600</v>
      </c>
      <c r="F11" s="4">
        <f>E11/(E13-E8)</f>
        <v>0.003956922305830525</v>
      </c>
      <c r="G11" s="3">
        <f>'[1]06分類帳'!N33</f>
        <v>36338</v>
      </c>
      <c r="H11" s="4">
        <f>G11/(G13-G8)</f>
        <v>0.043122660698307516</v>
      </c>
    </row>
    <row r="12" spans="1:8" ht="19.5" customHeight="1">
      <c r="A12" s="1"/>
      <c r="B12" s="3">
        <f>'[1]06分類帳'!M36</f>
        <v>0</v>
      </c>
      <c r="C12" s="14" t="s">
        <v>28</v>
      </c>
      <c r="D12" s="1"/>
      <c r="E12" s="3"/>
      <c r="F12" s="4"/>
      <c r="G12" s="3"/>
      <c r="H12" s="4"/>
    </row>
    <row r="13" spans="1:8" ht="23.25" customHeight="1">
      <c r="A13" s="1"/>
      <c r="B13" s="3">
        <f>'[1]06分類帳'!N36</f>
        <v>0</v>
      </c>
      <c r="C13" s="15"/>
      <c r="D13" s="1" t="s">
        <v>8</v>
      </c>
      <c r="E13" s="3">
        <f>SUM(E4:E12)</f>
        <v>177483</v>
      </c>
      <c r="F13" s="4">
        <f>(E13-E8)/(E13-E8)</f>
        <v>1</v>
      </c>
      <c r="G13" s="3">
        <f>SUM(G4:G12)</f>
        <v>1079537</v>
      </c>
      <c r="H13" s="4">
        <f>(G13-G8)/(G13-G8)</f>
        <v>1</v>
      </c>
    </row>
    <row r="14" spans="1:8" ht="22.5" customHeight="1">
      <c r="A14" s="1" t="s">
        <v>9</v>
      </c>
      <c r="B14" s="3">
        <f>SUM(B5:B13)</f>
        <v>91272</v>
      </c>
      <c r="C14" s="15"/>
      <c r="D14" s="1" t="s">
        <v>10</v>
      </c>
      <c r="E14" s="3">
        <f>'[1]06分類帳'!P33</f>
        <v>337584</v>
      </c>
      <c r="F14" s="4"/>
      <c r="G14" s="3">
        <f>E14</f>
        <v>337584</v>
      </c>
      <c r="H14" s="4"/>
    </row>
    <row r="15" spans="1:8" ht="23.25" customHeight="1">
      <c r="A15" s="1" t="s">
        <v>11</v>
      </c>
      <c r="B15" s="3">
        <f>B14+B4</f>
        <v>515067</v>
      </c>
      <c r="C15" s="15"/>
      <c r="D15" s="1" t="s">
        <v>11</v>
      </c>
      <c r="E15" s="3">
        <f>E13+E14</f>
        <v>515067</v>
      </c>
      <c r="F15" s="8">
        <f>SUM(F4:F11)</f>
        <v>1</v>
      </c>
      <c r="G15" s="3">
        <f>G13+G14</f>
        <v>1417121</v>
      </c>
      <c r="H15" s="8">
        <f>SUM(H4:H11)</f>
        <v>1.0000000000000002</v>
      </c>
    </row>
    <row r="16" spans="1:8" ht="54" customHeight="1">
      <c r="A16" s="1" t="s">
        <v>29</v>
      </c>
      <c r="B16" s="16" t="s">
        <v>32</v>
      </c>
      <c r="C16" s="16"/>
      <c r="D16" s="16"/>
      <c r="E16" s="16"/>
      <c r="F16" s="16"/>
      <c r="G16" s="16"/>
      <c r="H16" s="16"/>
    </row>
    <row r="17" spans="1:8" ht="34.5" customHeight="1">
      <c r="A17" s="17" t="s">
        <v>33</v>
      </c>
      <c r="B17" s="17"/>
      <c r="C17" s="17"/>
      <c r="D17" s="17"/>
      <c r="E17" s="17"/>
      <c r="F17" s="17"/>
      <c r="G17" s="17"/>
      <c r="H17" s="17"/>
    </row>
  </sheetData>
  <mergeCells count="9">
    <mergeCell ref="C4:C11"/>
    <mergeCell ref="C12:C15"/>
    <mergeCell ref="B16:H16"/>
    <mergeCell ref="A17:H17"/>
    <mergeCell ref="A1:C1"/>
    <mergeCell ref="D1:H1"/>
    <mergeCell ref="A2:C2"/>
    <mergeCell ref="D2:F2"/>
    <mergeCell ref="G2:H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</dc:creator>
  <cp:keywords/>
  <dc:description/>
  <cp:lastModifiedBy>edu</cp:lastModifiedBy>
  <dcterms:created xsi:type="dcterms:W3CDTF">2010-11-09T04:56:58Z</dcterms:created>
  <dcterms:modified xsi:type="dcterms:W3CDTF">2013-06-28T07:26:02Z</dcterms:modified>
  <cp:category/>
  <cp:version/>
  <cp:contentType/>
  <cp:contentStatus/>
</cp:coreProperties>
</file>