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<sst xmlns="http://schemas.openxmlformats.org/spreadsheetml/2006/main" count="38" uniqueCount="35">
  <si>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</si>
  <si>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</si>
  <si>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</si>
  <si>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</si>
  <si>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</si>
  <si>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</si>
  <si>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</si>
  <si>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</si>
  <si>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</si>
  <si>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</si>
  <si>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</si>
  <si>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</si>
  <si>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</si>
  <si>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</si>
  <si>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</si>
  <si>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</si>
  <si>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</si>
  <si>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</si>
  <si>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</si>
  <si>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</si>
  <si>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</si>
  <si>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</si>
  <si>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</si>
  <si>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</si>
  <si>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</si>
  <si>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</si>
  <si>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</si>
  <si>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>小型偏遠學校午餐補助費</t>
  </si>
  <si>
    <t>午餐退費
收入減帳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</si>
  <si>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</si>
  <si>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 xml:space="preserve">五、以前未繳午餐費
         計       人        元
</t>
  </si>
  <si>
    <t>104年06月份學校午餐費收支結算表</t>
  </si>
  <si>
    <t xml:space="preserve">一、本月每人收午餐費 660 元
二、應收午餐費
      學  生 116   人
      教職員26   人
      工  友   1 人
      合  計   143   人 共 945780  元
三、免收減收午餐費
     （1）全免及減收學生午餐費
       計  16 人  10560元 另六年級本月只收360元。收郭衣琳師90元，洪麗煌師240元，蔡秀蘭120元並補五月150元，鄭雅文480元。學生柯畇華，黃葦豪各補收五月份420元。          
     （2）全免工友午餐費
             計  0 人 0  元
         共計   0  人  0  元
四、本月未繳午餐費
          計    人       元
        （附繳納午餐費情形統計表）
</t>
  </si>
  <si>
    <t>一、本月補助費收入包括下列各項：1.利息收入115元。
二、本月補助費支出包括下列各項：無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</si>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</sst>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 applyProtection="1">
      <alignment horizontal="left" vertical="top" wrapText="1" shrinkToFit="1"/>
      <protection/>
    </xf>
    <xf numFmtId="0" fontId="6" fillId="0" borderId="3" xfId="0" applyFont="1" applyBorder="1" applyAlignment="1" applyProtection="1">
      <alignment vertical="center"/>
      <protection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103&#21320;&#39184;&#20027;&#35336;\&#21335;&#33288;&#22283;&#23567;103&#23416;&#24180;&#24230;&#23416;&#26657;&#21320;&#39184;&#36027;&#26126;&#32048;&#20998;&#39006;&#24115;&#21450;&#32080;&#31639;&#34920;&#27491;&#3090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嘉義縣義竹鄉南興國民小學</v>
          </cell>
        </row>
      </sheetData>
      <sheetData sheetId="24">
        <row r="4">
          <cell r="P4">
            <v>309014</v>
          </cell>
        </row>
        <row r="31">
          <cell r="G31">
            <v>10622</v>
          </cell>
          <cell r="H31">
            <v>85566</v>
          </cell>
          <cell r="I31">
            <v>1080</v>
          </cell>
          <cell r="J31">
            <v>480</v>
          </cell>
          <cell r="K31">
            <v>22537</v>
          </cell>
          <cell r="L31">
            <v>14427</v>
          </cell>
          <cell r="M31">
            <v>460</v>
          </cell>
          <cell r="N31">
            <v>0</v>
          </cell>
        </row>
        <row r="32">
          <cell r="G32">
            <v>71659</v>
          </cell>
          <cell r="H32">
            <v>495113</v>
          </cell>
          <cell r="I32">
            <v>22240</v>
          </cell>
          <cell r="J32">
            <v>13200</v>
          </cell>
          <cell r="K32">
            <v>210994</v>
          </cell>
          <cell r="L32">
            <v>111361</v>
          </cell>
          <cell r="M32">
            <v>37455</v>
          </cell>
          <cell r="N32">
            <v>13012</v>
          </cell>
          <cell r="P32">
            <v>253847</v>
          </cell>
        </row>
        <row r="35">
          <cell r="F35">
            <v>81840</v>
          </cell>
          <cell r="K35">
            <v>115</v>
          </cell>
          <cell r="L35">
            <v>-1950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J10" sqref="J10"/>
    </sheetView>
  </sheetViews>
  <sheetFormatPr defaultColWidth="9.00390625" defaultRowHeight="16.5"/>
  <cols>
    <col min="1" max="1" width="13.75390625" style="0" customWidth="1"/>
    <col min="2" max="2" width="12.50390625" style="0" customWidth="1"/>
    <col min="3" max="3" width="42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3.875" style="0" customWidth="1"/>
    <col min="8" max="8" width="11.25390625" style="0" customWidth="1"/>
  </cols>
  <sheetData>
    <row r="1" spans="1:8" ht="25.5">
      <c r="A1" s="18" t="str">
        <f>'[1]05結算'!A1:C1</f>
        <v>   嘉義縣義竹鄉南興國民小學</v>
      </c>
      <c r="B1" s="18"/>
      <c r="C1" s="18"/>
      <c r="D1" s="19" t="s">
        <v>31</v>
      </c>
      <c r="E1" s="19"/>
      <c r="F1" s="19"/>
      <c r="G1" s="19"/>
      <c r="H1" s="19"/>
    </row>
    <row r="2" spans="1:8" ht="16.5">
      <c r="A2" s="20" t="s">
        <v>4</v>
      </c>
      <c r="B2" s="20"/>
      <c r="C2" s="20"/>
      <c r="D2" s="20" t="s">
        <v>5</v>
      </c>
      <c r="E2" s="20"/>
      <c r="F2" s="20"/>
      <c r="G2" s="20" t="s">
        <v>0</v>
      </c>
      <c r="H2" s="20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'[1]06分類帳'!P4</f>
        <v>309014</v>
      </c>
      <c r="C4" s="12" t="s">
        <v>32</v>
      </c>
      <c r="D4" s="1" t="s">
        <v>11</v>
      </c>
      <c r="E4" s="3">
        <f>'[1]06分類帳'!G31</f>
        <v>10622</v>
      </c>
      <c r="F4" s="4">
        <f>E4/E13</f>
        <v>0.07858136300417246</v>
      </c>
      <c r="G4" s="3">
        <f>'[1]06分類帳'!G32</f>
        <v>71659</v>
      </c>
      <c r="H4" s="4">
        <f>G4/G13</f>
        <v>0.0734938473940396</v>
      </c>
    </row>
    <row r="5" spans="1:8" ht="26.25" customHeight="1">
      <c r="A5" s="1" t="s">
        <v>3</v>
      </c>
      <c r="B5" s="3">
        <f>'[1]06分類帳'!F35</f>
        <v>81840</v>
      </c>
      <c r="C5" s="13"/>
      <c r="D5" s="1" t="s">
        <v>29</v>
      </c>
      <c r="E5" s="3">
        <f>'[1]06分類帳'!H31</f>
        <v>85566</v>
      </c>
      <c r="F5" s="4">
        <f>E5/E13</f>
        <v>0.6330157133134081</v>
      </c>
      <c r="G5" s="3">
        <f>'[1]06分類帳'!H32</f>
        <v>495113</v>
      </c>
      <c r="H5" s="4">
        <f>G5/G13</f>
        <v>0.5077904975621363</v>
      </c>
    </row>
    <row r="6" spans="1:8" ht="28.5">
      <c r="A6" s="9" t="s">
        <v>13</v>
      </c>
      <c r="B6" s="3">
        <f>'[1]06分類帳'!G35</f>
        <v>0</v>
      </c>
      <c r="C6" s="13"/>
      <c r="D6" s="1" t="s">
        <v>14</v>
      </c>
      <c r="E6" s="3">
        <f>'[1]06分類帳'!I31</f>
        <v>1080</v>
      </c>
      <c r="F6" s="4">
        <f>E6/E13</f>
        <v>0.007989820377001154</v>
      </c>
      <c r="G6" s="3">
        <f>'[1]06分類帳'!I32</f>
        <v>22240</v>
      </c>
      <c r="H6" s="4">
        <f>G6/G13</f>
        <v>0.022809461003411163</v>
      </c>
    </row>
    <row r="7" spans="1:8" ht="39" customHeight="1">
      <c r="A7" s="10" t="s">
        <v>15</v>
      </c>
      <c r="B7" s="3">
        <f>'[1]06分類帳'!H35</f>
        <v>0</v>
      </c>
      <c r="C7" s="13"/>
      <c r="D7" s="1" t="s">
        <v>16</v>
      </c>
      <c r="E7" s="3">
        <f>'[1]06分類帳'!J31</f>
        <v>480</v>
      </c>
      <c r="F7" s="4">
        <f>E7/E13</f>
        <v>0.0035510312786671797</v>
      </c>
      <c r="G7" s="3">
        <f>'[1]06分類帳'!J32</f>
        <v>13200</v>
      </c>
      <c r="H7" s="4">
        <f>G7/G13</f>
        <v>0.013537989444470655</v>
      </c>
    </row>
    <row r="8" spans="1:8" ht="40.5" customHeight="1">
      <c r="A8" s="10" t="s">
        <v>17</v>
      </c>
      <c r="B8" s="3">
        <f>'[1]06分類帳'!I35</f>
        <v>0</v>
      </c>
      <c r="C8" s="13"/>
      <c r="D8" s="1" t="s">
        <v>18</v>
      </c>
      <c r="E8" s="3">
        <f>'[1]06分類帳'!K31</f>
        <v>22537</v>
      </c>
      <c r="F8" s="4">
        <f>E8/E13</f>
        <v>0.16672831651525463</v>
      </c>
      <c r="G8" s="3">
        <f>'[1]06分類帳'!K32</f>
        <v>210994</v>
      </c>
      <c r="H8" s="4">
        <f>G8/G13</f>
        <v>0.21639655642777586</v>
      </c>
    </row>
    <row r="9" spans="1:8" ht="31.5">
      <c r="A9" s="10" t="s">
        <v>27</v>
      </c>
      <c r="B9" s="3">
        <f>'[1]06分類帳'!J35</f>
        <v>0</v>
      </c>
      <c r="C9" s="13"/>
      <c r="D9" s="1" t="s">
        <v>19</v>
      </c>
      <c r="E9" s="3">
        <f>'[1]06分類帳'!L31</f>
        <v>14427</v>
      </c>
      <c r="F9" s="4">
        <f>E9/E13</f>
        <v>0.10673068386944042</v>
      </c>
      <c r="G9" s="3">
        <f>'[1]06分類帳'!L32</f>
        <v>111361</v>
      </c>
      <c r="H9" s="4">
        <f>G9/G13</f>
        <v>0.11421242746406791</v>
      </c>
    </row>
    <row r="10" spans="1:8" ht="39.75" customHeight="1">
      <c r="A10" s="1" t="s">
        <v>20</v>
      </c>
      <c r="B10" s="3">
        <f>'[1]06分類帳'!K35</f>
        <v>115</v>
      </c>
      <c r="C10" s="13"/>
      <c r="D10" s="1" t="s">
        <v>21</v>
      </c>
      <c r="E10" s="3">
        <f>'[1]06分類帳'!M31</f>
        <v>460</v>
      </c>
      <c r="F10" s="4">
        <f>E10/E13</f>
        <v>0.003403071642056047</v>
      </c>
      <c r="G10" s="3">
        <f>'[1]06分類帳'!M32</f>
        <v>37455</v>
      </c>
      <c r="H10" s="4">
        <f>G10/G13</f>
        <v>0.03841404504868548</v>
      </c>
    </row>
    <row r="11" spans="1:8" ht="42.75" customHeight="1">
      <c r="A11" s="5" t="s">
        <v>28</v>
      </c>
      <c r="B11" s="3">
        <f>'[1]06分類帳'!L35</f>
        <v>-1950</v>
      </c>
      <c r="C11" s="13"/>
      <c r="D11" s="1" t="s">
        <v>12</v>
      </c>
      <c r="E11" s="3">
        <f>'[1]06分類帳'!N31</f>
        <v>0</v>
      </c>
      <c r="F11" s="4">
        <f>E11/E13</f>
        <v>0</v>
      </c>
      <c r="G11" s="3">
        <f>'[1]06分類帳'!N32</f>
        <v>13012</v>
      </c>
      <c r="H11" s="4">
        <f>G11/G13</f>
        <v>0.013345175655413042</v>
      </c>
    </row>
    <row r="12" spans="1:8" ht="19.5" customHeight="1">
      <c r="A12" s="1"/>
      <c r="B12" s="3">
        <f>'[1]06分類帳'!M35</f>
        <v>0</v>
      </c>
      <c r="C12" s="14" t="s">
        <v>30</v>
      </c>
      <c r="D12" s="1"/>
      <c r="E12" s="3"/>
      <c r="F12" s="4"/>
      <c r="G12" s="3"/>
      <c r="H12" s="4"/>
    </row>
    <row r="13" spans="1:8" ht="23.25" customHeight="1">
      <c r="A13" s="1"/>
      <c r="B13" s="3">
        <f>'[1]06分類帳'!N35</f>
        <v>0</v>
      </c>
      <c r="C13" s="15"/>
      <c r="D13" s="1" t="s">
        <v>22</v>
      </c>
      <c r="E13" s="3">
        <f>SUM(E4:E12)</f>
        <v>135172</v>
      </c>
      <c r="F13" s="4">
        <f>E13/E13</f>
        <v>1</v>
      </c>
      <c r="G13" s="3">
        <f>SUM(G4:G12)</f>
        <v>975034</v>
      </c>
      <c r="H13" s="6">
        <f>G13/G13</f>
        <v>1</v>
      </c>
    </row>
    <row r="14" spans="1:8" ht="22.5" customHeight="1">
      <c r="A14" s="1" t="s">
        <v>23</v>
      </c>
      <c r="B14" s="3">
        <f>SUM(B5:B13)</f>
        <v>80005</v>
      </c>
      <c r="C14" s="15"/>
      <c r="D14" s="1" t="s">
        <v>24</v>
      </c>
      <c r="E14" s="3">
        <f>'[1]06分類帳'!P32</f>
        <v>253847</v>
      </c>
      <c r="F14" s="4"/>
      <c r="G14" s="3">
        <f>E14</f>
        <v>253847</v>
      </c>
      <c r="H14" s="11"/>
    </row>
    <row r="15" spans="1:8" ht="23.25" customHeight="1">
      <c r="A15" s="1" t="s">
        <v>25</v>
      </c>
      <c r="B15" s="3">
        <f>B14+B4</f>
        <v>389019</v>
      </c>
      <c r="C15" s="15"/>
      <c r="D15" s="1" t="s">
        <v>25</v>
      </c>
      <c r="E15" s="3">
        <f>E13+E14</f>
        <v>389019</v>
      </c>
      <c r="F15" s="6">
        <f>SUM(F4:F11)</f>
        <v>0.9999999999999999</v>
      </c>
      <c r="G15" s="3">
        <f>G13+G14</f>
        <v>1228881</v>
      </c>
      <c r="H15" s="6">
        <f>SUM(H4:H11)</f>
        <v>1</v>
      </c>
    </row>
    <row r="16" spans="1:8" ht="54" customHeight="1">
      <c r="A16" s="1" t="s">
        <v>26</v>
      </c>
      <c r="B16" s="16" t="s">
        <v>33</v>
      </c>
      <c r="C16" s="16"/>
      <c r="D16" s="16"/>
      <c r="E16" s="16"/>
      <c r="F16" s="16"/>
      <c r="G16" s="16"/>
      <c r="H16" s="16"/>
    </row>
    <row r="17" spans="1:8" ht="34.5" customHeight="1">
      <c r="A17" s="17" t="s">
        <v>34</v>
      </c>
      <c r="B17" s="17"/>
      <c r="C17" s="17"/>
      <c r="D17" s="17"/>
      <c r="E17" s="17"/>
      <c r="F17" s="17"/>
      <c r="G17" s="17"/>
      <c r="H17" s="17"/>
    </row>
    <row r="18" spans="1:8" ht="16.5">
      <c r="A18" s="7"/>
      <c r="B18" s="8"/>
      <c r="C18" s="7"/>
      <c r="D18" s="7"/>
      <c r="E18" s="8"/>
      <c r="F18" s="7"/>
      <c r="G18" s="8"/>
      <c r="H18" s="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2015-06-03T07:09:31Z</cp:lastPrinted>
  <dcterms:created xsi:type="dcterms:W3CDTF">2010-11-09T04:56:58Z</dcterms:created>
  <dcterms:modified xsi:type="dcterms:W3CDTF">2015-06-30T05:41:24Z</dcterms:modified>
  <cp:category/>
  <cp:version/>
  <cp:contentType/>
  <cp:contentStatus/>
</cp:coreProperties>
</file>