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<sst xmlns="http://schemas.openxmlformats.org/spreadsheetml/2006/main" count="38" uniqueCount="35">
  <si>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</si>
  <si>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</si>
  <si>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</si>
  <si>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</si>
  <si>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</si>
  <si>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</si>
  <si>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</si>
  <si>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</si>
  <si>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</si>
  <si>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</si>
  <si>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</si>
  <si>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</si>
  <si>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</si>
  <si>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</si>
  <si>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</si>
  <si>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</si>
  <si>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</si>
  <si>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</si>
  <si>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</si>
  <si>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燃料費(水電)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</si>
  <si>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</si>
  <si>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</si>
  <si>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</si>
  <si>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</si>
  <si>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</si>
  <si>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</si>
  <si>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</si>
  <si>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>小型偏遠學校午餐補助費</t>
  </si>
  <si>
    <t>午餐退費
收入減帳</t>
  </si>
  <si>
    <t xml:space="preserve">五、以前未繳午餐費
         計       人        元
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</si>
  <si>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</si>
  <si>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104年03月份學校午餐費收支結算表</t>
  </si>
  <si>
    <t xml:space="preserve">一、本月每人收午餐費 660 元
二、應收午餐費
      學  生 112   人
      教職員27   人
      工  友   1 人
      合  計   140   人 共 92400  元
三、免收減收午餐費
     （1）全免及減收學生午餐費
       計  16 人  10560元 另再收郭衣琳師120元，洪麗煌師240元，蔡秀蘭90元。 另補收黃正安等五名學生一月份午餐費共3300元         
     （2）全免工友午餐費
             計  0 人 0  元
         共計   0  人  0  元
四、本月未繳午餐費
          計    人       元
        （附繳納午餐費情形統計表）
</t>
  </si>
  <si>
    <t xml:space="preserve">製表            出納              會計              稽核                執行秘書               校長    </t>
  </si>
  <si>
    <t>一、本月補助費收入包括下列各項：無
二、本月補助費支出包括下列各項：無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</si>
</sst>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4" fillId="0" borderId="2" xfId="0" applyFont="1" applyBorder="1" applyAlignment="1" applyProtection="1">
      <alignment horizontal="left" vertical="top" wrapText="1" shrinkToFit="1"/>
      <protection/>
    </xf>
    <xf numFmtId="0" fontId="6" fillId="0" borderId="3" xfId="0" applyFont="1" applyBorder="1" applyAlignment="1" applyProtection="1">
      <alignment vertical="center"/>
      <protection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0" fontId="3" fillId="0" borderId="12" xfId="17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3" fillId="0" borderId="12" xfId="17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103&#21320;&#39184;&#20027;&#35336;\&#21335;&#33288;&#22283;&#23567;103&#23416;&#24180;&#24230;&#23416;&#26657;&#21320;&#39184;&#36027;&#26126;&#32048;&#20998;&#39006;&#24115;&#21450;&#32080;&#31639;&#34920;&#27491;&#30906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7">
        <row r="1">
          <cell r="A1" t="str">
            <v>   嘉義縣義竹鄉南興國民小學</v>
          </cell>
        </row>
      </sheetData>
      <sheetData sheetId="18">
        <row r="4">
          <cell r="P4">
            <v>189816</v>
          </cell>
        </row>
        <row r="19">
          <cell r="G19">
            <v>7952</v>
          </cell>
          <cell r="H19">
            <v>45504</v>
          </cell>
          <cell r="I19">
            <v>5360</v>
          </cell>
          <cell r="J19">
            <v>0</v>
          </cell>
          <cell r="K19">
            <v>21083</v>
          </cell>
          <cell r="L19">
            <v>5300</v>
          </cell>
          <cell r="M19">
            <v>0</v>
          </cell>
          <cell r="N19">
            <v>0</v>
          </cell>
        </row>
        <row r="20">
          <cell r="G20">
            <v>48415</v>
          </cell>
          <cell r="H20">
            <v>304199</v>
          </cell>
          <cell r="I20">
            <v>21160</v>
          </cell>
          <cell r="J20">
            <v>9270</v>
          </cell>
          <cell r="K20">
            <v>146368</v>
          </cell>
          <cell r="L20">
            <v>74385</v>
          </cell>
          <cell r="M20">
            <v>36995</v>
          </cell>
          <cell r="N20">
            <v>9897</v>
          </cell>
          <cell r="P20">
            <v>189547</v>
          </cell>
        </row>
        <row r="23">
          <cell r="F23">
            <v>85590</v>
          </cell>
          <cell r="L23">
            <v>-660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K6" sqref="K6"/>
    </sheetView>
  </sheetViews>
  <sheetFormatPr defaultColWidth="9.00390625" defaultRowHeight="16.5"/>
  <cols>
    <col min="1" max="1" width="13.75390625" style="0" customWidth="1"/>
    <col min="2" max="2" width="14.75390625" style="0" customWidth="1"/>
    <col min="3" max="3" width="42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6.25" thickBot="1">
      <c r="A1" s="13" t="str">
        <f>'[1]02結算'!A1:C1</f>
        <v>   嘉義縣義竹鄉南興國民小學</v>
      </c>
      <c r="B1" s="13"/>
      <c r="C1" s="13"/>
      <c r="D1" s="14" t="s">
        <v>31</v>
      </c>
      <c r="E1" s="14"/>
      <c r="F1" s="14"/>
      <c r="G1" s="14"/>
      <c r="H1" s="14"/>
    </row>
    <row r="2" spans="1:8" ht="16.5">
      <c r="A2" s="15" t="s">
        <v>4</v>
      </c>
      <c r="B2" s="16"/>
      <c r="C2" s="17"/>
      <c r="D2" s="18" t="s">
        <v>5</v>
      </c>
      <c r="E2" s="16"/>
      <c r="F2" s="17"/>
      <c r="G2" s="18" t="s">
        <v>0</v>
      </c>
      <c r="H2" s="19"/>
    </row>
    <row r="3" spans="1:8" ht="16.5">
      <c r="A3" s="20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21" t="s">
        <v>1</v>
      </c>
    </row>
    <row r="4" spans="1:8" ht="22.5" customHeight="1">
      <c r="A4" s="20" t="s">
        <v>2</v>
      </c>
      <c r="B4" s="3">
        <f>'[1]03分類帳'!P4</f>
        <v>189816</v>
      </c>
      <c r="C4" s="9" t="s">
        <v>32</v>
      </c>
      <c r="D4" s="1" t="s">
        <v>11</v>
      </c>
      <c r="E4" s="3">
        <f>'[1]03分類帳'!G19</f>
        <v>7952</v>
      </c>
      <c r="F4" s="4">
        <f>E4/E13</f>
        <v>0.09333442880784985</v>
      </c>
      <c r="G4" s="3">
        <f>'[1]03分類帳'!G20</f>
        <v>48415</v>
      </c>
      <c r="H4" s="22">
        <f>G4/G13</f>
        <v>0.0744057452946031</v>
      </c>
    </row>
    <row r="5" spans="1:8" ht="26.25" customHeight="1">
      <c r="A5" s="20" t="s">
        <v>3</v>
      </c>
      <c r="B5" s="3">
        <f>'[1]03分類帳'!F23</f>
        <v>85590</v>
      </c>
      <c r="C5" s="10"/>
      <c r="D5" s="1" t="s">
        <v>30</v>
      </c>
      <c r="E5" s="3">
        <f>'[1]03分類帳'!H19</f>
        <v>45504</v>
      </c>
      <c r="F5" s="4">
        <f>E5/E13</f>
        <v>0.53409077571333</v>
      </c>
      <c r="G5" s="3">
        <f>'[1]03分類帳'!H20</f>
        <v>304199</v>
      </c>
      <c r="H5" s="22">
        <f>G5/G13</f>
        <v>0.4675029084554987</v>
      </c>
    </row>
    <row r="6" spans="1:8" ht="28.5">
      <c r="A6" s="23" t="s">
        <v>13</v>
      </c>
      <c r="B6" s="3">
        <f>'[1]03分類帳'!G23</f>
        <v>0</v>
      </c>
      <c r="C6" s="10"/>
      <c r="D6" s="1" t="s">
        <v>14</v>
      </c>
      <c r="E6" s="3">
        <f>'[1]03分類帳'!I19</f>
        <v>5360</v>
      </c>
      <c r="F6" s="4">
        <f>E6/E13</f>
        <v>0.0629115365203817</v>
      </c>
      <c r="G6" s="3">
        <f>'[1]03分類帳'!I20</f>
        <v>21160</v>
      </c>
      <c r="H6" s="22">
        <f>G6/G13</f>
        <v>0.03251937561569352</v>
      </c>
    </row>
    <row r="7" spans="1:8" ht="39" customHeight="1">
      <c r="A7" s="24" t="s">
        <v>15</v>
      </c>
      <c r="B7" s="3">
        <f>'[1]03分類帳'!H23</f>
        <v>0</v>
      </c>
      <c r="C7" s="10"/>
      <c r="D7" s="1" t="s">
        <v>16</v>
      </c>
      <c r="E7" s="3">
        <f>'[1]03分類帳'!J19</f>
        <v>0</v>
      </c>
      <c r="F7" s="4">
        <f>E7/E13</f>
        <v>0</v>
      </c>
      <c r="G7" s="3">
        <f>'[1]03分類帳'!J20</f>
        <v>9270</v>
      </c>
      <c r="H7" s="22">
        <f>G7/G13</f>
        <v>0.014246437238066111</v>
      </c>
    </row>
    <row r="8" spans="1:8" ht="40.5" customHeight="1">
      <c r="A8" s="24" t="s">
        <v>17</v>
      </c>
      <c r="B8" s="3">
        <f>'[1]03分類帳'!I23</f>
        <v>0</v>
      </c>
      <c r="C8" s="10"/>
      <c r="D8" s="1" t="s">
        <v>18</v>
      </c>
      <c r="E8" s="3">
        <f>'[1]03分類帳'!K19</f>
        <v>21083</v>
      </c>
      <c r="F8" s="4">
        <f>E8/E13</f>
        <v>0.24745595605582224</v>
      </c>
      <c r="G8" s="3">
        <f>'[1]03分類帳'!K20</f>
        <v>146368</v>
      </c>
      <c r="H8" s="22">
        <f>G8/G13</f>
        <v>0.22494309877683502</v>
      </c>
    </row>
    <row r="9" spans="1:8" ht="31.5">
      <c r="A9" s="24" t="s">
        <v>27</v>
      </c>
      <c r="B9" s="3">
        <f>'[1]03分類帳'!J23</f>
        <v>0</v>
      </c>
      <c r="C9" s="10"/>
      <c r="D9" s="1" t="s">
        <v>19</v>
      </c>
      <c r="E9" s="3">
        <f>'[1]03分類帳'!L19</f>
        <v>5300</v>
      </c>
      <c r="F9" s="4">
        <f>E9/E13</f>
        <v>0.06220730290261623</v>
      </c>
      <c r="G9" s="3">
        <f>'[1]03分類帳'!L20</f>
        <v>74385</v>
      </c>
      <c r="H9" s="22">
        <f>G9/G13</f>
        <v>0.11431728521613244</v>
      </c>
    </row>
    <row r="10" spans="1:8" ht="39.75" customHeight="1">
      <c r="A10" s="20" t="s">
        <v>20</v>
      </c>
      <c r="B10" s="3">
        <f>'[1]03分類帳'!K23</f>
        <v>0</v>
      </c>
      <c r="C10" s="10"/>
      <c r="D10" s="1" t="s">
        <v>21</v>
      </c>
      <c r="E10" s="3">
        <f>'[1]03分類帳'!M19</f>
        <v>0</v>
      </c>
      <c r="F10" s="4">
        <f>E10/E13</f>
        <v>0</v>
      </c>
      <c r="G10" s="3">
        <f>'[1]03分類帳'!M20</f>
        <v>36995</v>
      </c>
      <c r="H10" s="22">
        <f>G10/G13</f>
        <v>0.0568551181901031</v>
      </c>
    </row>
    <row r="11" spans="1:8" ht="42.75" customHeight="1">
      <c r="A11" s="5" t="s">
        <v>28</v>
      </c>
      <c r="B11" s="3">
        <f>'[1]03分類帳'!L23</f>
        <v>-660</v>
      </c>
      <c r="C11" s="10"/>
      <c r="D11" s="1" t="s">
        <v>12</v>
      </c>
      <c r="E11" s="3">
        <f>'[1]03分類帳'!N19</f>
        <v>0</v>
      </c>
      <c r="F11" s="4">
        <f>E11/E13</f>
        <v>0</v>
      </c>
      <c r="G11" s="3">
        <f>'[1]03分類帳'!N20</f>
        <v>9897</v>
      </c>
      <c r="H11" s="22">
        <f>G11/G13</f>
        <v>0.015210031213067994</v>
      </c>
    </row>
    <row r="12" spans="1:8" ht="19.5" customHeight="1">
      <c r="A12" s="20"/>
      <c r="B12" s="3">
        <f>'[1]03分類帳'!M23</f>
        <v>0</v>
      </c>
      <c r="C12" s="11" t="s">
        <v>29</v>
      </c>
      <c r="D12" s="5"/>
      <c r="E12" s="3"/>
      <c r="F12" s="4"/>
      <c r="G12" s="3"/>
      <c r="H12" s="22"/>
    </row>
    <row r="13" spans="1:8" ht="23.25" customHeight="1">
      <c r="A13" s="20"/>
      <c r="B13" s="3">
        <f>'[1]03分類帳'!N23</f>
        <v>0</v>
      </c>
      <c r="C13" s="11"/>
      <c r="D13" s="1" t="s">
        <v>22</v>
      </c>
      <c r="E13" s="3">
        <f>SUM(E4:E12)</f>
        <v>85199</v>
      </c>
      <c r="F13" s="4">
        <f>E13/E13</f>
        <v>1</v>
      </c>
      <c r="G13" s="3">
        <f>SUM(G4:G12)</f>
        <v>650689</v>
      </c>
      <c r="H13" s="25">
        <f>G13/G13</f>
        <v>1</v>
      </c>
    </row>
    <row r="14" spans="1:8" ht="22.5" customHeight="1">
      <c r="A14" s="20" t="s">
        <v>23</v>
      </c>
      <c r="B14" s="3">
        <f>SUM(B5:B13)</f>
        <v>84930</v>
      </c>
      <c r="C14" s="11"/>
      <c r="D14" s="1" t="s">
        <v>24</v>
      </c>
      <c r="E14" s="3">
        <f>'[1]03分類帳'!P20</f>
        <v>189547</v>
      </c>
      <c r="F14" s="4"/>
      <c r="G14" s="3">
        <f>E14</f>
        <v>189547</v>
      </c>
      <c r="H14" s="26"/>
    </row>
    <row r="15" spans="1:8" ht="23.25" customHeight="1">
      <c r="A15" s="20" t="s">
        <v>25</v>
      </c>
      <c r="B15" s="3">
        <f>B14+B4</f>
        <v>274746</v>
      </c>
      <c r="C15" s="12"/>
      <c r="D15" s="1" t="s">
        <v>25</v>
      </c>
      <c r="E15" s="3">
        <f>E13+E14</f>
        <v>274746</v>
      </c>
      <c r="F15" s="6">
        <f>SUM(F4:F11)</f>
        <v>1</v>
      </c>
      <c r="G15" s="3">
        <f>G13+G14</f>
        <v>840236</v>
      </c>
      <c r="H15" s="25">
        <f>SUM(H4:H11)</f>
        <v>0.9999999999999999</v>
      </c>
    </row>
    <row r="16" spans="1:8" ht="54" customHeight="1" thickBot="1">
      <c r="A16" s="27" t="s">
        <v>26</v>
      </c>
      <c r="B16" s="28" t="s">
        <v>34</v>
      </c>
      <c r="C16" s="29"/>
      <c r="D16" s="29"/>
      <c r="E16" s="29"/>
      <c r="F16" s="29"/>
      <c r="G16" s="29"/>
      <c r="H16" s="30"/>
    </row>
    <row r="17" spans="1:8" ht="34.5" customHeight="1">
      <c r="A17" s="31" t="s">
        <v>33</v>
      </c>
      <c r="B17" s="31"/>
      <c r="C17" s="31"/>
      <c r="D17" s="31"/>
      <c r="E17" s="31"/>
      <c r="F17" s="31"/>
      <c r="G17" s="31"/>
      <c r="H17" s="31"/>
    </row>
    <row r="18" spans="1:8" ht="16.5">
      <c r="A18" s="7"/>
      <c r="B18" s="8"/>
      <c r="C18" s="7"/>
      <c r="D18" s="7"/>
      <c r="E18" s="8"/>
      <c r="F18" s="7"/>
      <c r="G18" s="8"/>
      <c r="H18" s="7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cp:lastPrinted>2014-12-26T07:01:25Z</cp:lastPrinted>
  <dcterms:created xsi:type="dcterms:W3CDTF">2010-11-09T04:56:58Z</dcterms:created>
  <dcterms:modified xsi:type="dcterms:W3CDTF">2015-03-31T07:31:05Z</dcterms:modified>
  <cp:category/>
  <cp:version/>
  <cp:contentType/>
  <cp:contentStatus/>
</cp:coreProperties>
</file>