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67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<sst xmlns="http://schemas.openxmlformats.org/spreadsheetml/2006/main" count="38" uniqueCount="35">
  <si>
    <t>截止本月底止累計數</t>
  </si>
  <si>
    <t>百分比</t>
  </si>
  <si>
    <t>上月結存</t>
  </si>
  <si>
    <t>本月午餐費</t>
  </si>
  <si>
    <t>收     入     部     分</t>
  </si>
  <si>
    <t>支    出    部    分</t>
  </si>
  <si>
    <t>項    目</t>
  </si>
  <si>
    <t>金  額</t>
  </si>
  <si>
    <t>說             明</t>
  </si>
  <si>
    <t>項   目</t>
  </si>
  <si>
    <t>金   額</t>
  </si>
  <si>
    <t>主  食</t>
  </si>
  <si>
    <t>雜支</t>
  </si>
  <si>
    <t>補繳以前月份
午餐費</t>
  </si>
  <si>
    <t>食  油</t>
  </si>
  <si>
    <t>中低低收入戶學生補助費</t>
  </si>
  <si>
    <t>調味品</t>
  </si>
  <si>
    <t>清寒學生
補助費</t>
  </si>
  <si>
    <t>人事費</t>
  </si>
  <si>
    <t>燃料費(水電)</t>
  </si>
  <si>
    <t>其  他</t>
  </si>
  <si>
    <t>設備維護費</t>
  </si>
  <si>
    <t>支出合計</t>
  </si>
  <si>
    <t>本月合計</t>
  </si>
  <si>
    <t>本月結存</t>
  </si>
  <si>
    <t>合計</t>
  </si>
  <si>
    <t>備   註</t>
  </si>
  <si>
    <t xml:space="preserve">製表            出納              會計              稽核              執行秘書               校長    </t>
  </si>
  <si>
    <t>小型偏遠學校午餐補助費</t>
  </si>
  <si>
    <t>午餐退費
收入減帳</t>
  </si>
  <si>
    <t xml:space="preserve">五、以前未繳午餐費
         計       人        元
</t>
  </si>
  <si>
    <r>
      <t>副</t>
    </r>
    <r>
      <rPr>
        <sz val="12"/>
        <rFont val="Times New Roman"/>
        <family val="1"/>
      </rPr>
      <t xml:space="preserve">    </t>
    </r>
    <r>
      <rPr>
        <sz val="12"/>
        <rFont val="標楷體"/>
        <family val="4"/>
      </rPr>
      <t>食</t>
    </r>
  </si>
  <si>
    <t>一、本月補助費收入包括下列各項：無
二、本月補助費支出包括下列各項：無</t>
  </si>
  <si>
    <t>104年01月份學校午餐費收支結算表</t>
  </si>
  <si>
    <t xml:space="preserve">一、本月每人收午餐費 660 元
二、應收午餐費
      學  生 113    人
      教職員27   人
      工  友   1 人
      合  計   141   人 共 93060  元
三、免收減收午餐費
     （1）全免及減收學生午餐費
       計  20 人 13200 元 另再收郭衣琳師90元，洪麗煌師480元，陳偉中210元，蔡秀蘭120元。          
     （2）全免工友午餐費
             計  0 人 0  元
         共計   0  人  0  元
四、本月未繳午餐費
          計    人       元
        （附繳納午餐費情形統計表）
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</si>
</sst>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-&quot;??_-;_-@_-"/>
    <numFmt numFmtId="177" formatCode="0.0%"/>
  </numFmts>
  <fonts count="8">
    <font>
      <sz val="12"/>
      <name val="新細明體"/>
      <family val="1"/>
    </font>
    <font>
      <sz val="18"/>
      <name val="標楷體"/>
      <family val="4"/>
    </font>
    <font>
      <sz val="9"/>
      <name val="新細明體"/>
      <family val="1"/>
    </font>
    <font>
      <sz val="12"/>
      <name val="標楷體"/>
      <family val="4"/>
    </font>
    <font>
      <sz val="10"/>
      <name val="標楷體"/>
      <family val="4"/>
    </font>
    <font>
      <sz val="11"/>
      <name val="標楷體"/>
      <family val="4"/>
    </font>
    <font>
      <sz val="10"/>
      <name val="新細明體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15" applyNumberFormat="1" applyFont="1" applyBorder="1" applyAlignment="1">
      <alignment horizontal="center" vertical="center"/>
    </xf>
    <xf numFmtId="176" fontId="3" fillId="0" borderId="1" xfId="15" applyNumberFormat="1" applyFont="1" applyBorder="1" applyAlignment="1">
      <alignment vertical="center"/>
    </xf>
    <xf numFmtId="10" fontId="3" fillId="0" borderId="1" xfId="17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9" fontId="3" fillId="0" borderId="1" xfId="17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15" applyNumberFormat="1" applyFont="1" applyAlignment="1">
      <alignment vertical="center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 applyProtection="1">
      <alignment horizontal="left" vertical="top" wrapText="1" shrinkToFit="1"/>
      <protection/>
    </xf>
    <xf numFmtId="0" fontId="6" fillId="0" borderId="3" xfId="0" applyFont="1" applyBorder="1" applyAlignment="1" applyProtection="1">
      <alignment vertical="center"/>
      <protection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1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1320;&#39184;&#20027;&#35336;\103&#21320;&#39184;&#20027;&#35336;\&#21335;&#33288;&#22283;&#23567;103&#23416;&#24180;&#24230;&#23416;&#26657;&#21320;&#39184;&#36027;&#26126;&#32048;&#20998;&#39006;&#24115;&#21450;&#32080;&#31639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總帳"/>
      <sheetName val="學年結算"/>
      <sheetName val="07分類帳"/>
      <sheetName val="07結算"/>
      <sheetName val="08分類帳"/>
      <sheetName val="08結算"/>
      <sheetName val="09分類帳"/>
      <sheetName val="09結算"/>
      <sheetName val="10分類帳"/>
      <sheetName val="10結算"/>
      <sheetName val="11分類帳"/>
      <sheetName val="11結算"/>
      <sheetName val="12分類帳"/>
      <sheetName val="12結算"/>
      <sheetName val="01分類帳"/>
      <sheetName val="01結算"/>
      <sheetName val="02分類帳"/>
      <sheetName val="02結算"/>
      <sheetName val="03分類帳"/>
      <sheetName val="03結算"/>
      <sheetName val="04分類帳"/>
      <sheetName val="04結算"/>
      <sheetName val="05分類帳"/>
      <sheetName val="05結算"/>
      <sheetName val="06分類帳"/>
      <sheetName val="06結算"/>
    </sheetNames>
    <sheetDataSet>
      <sheetData sheetId="13">
        <row r="1">
          <cell r="A1" t="str">
            <v>   嘉義縣義竹鄉南興國民小學</v>
          </cell>
        </row>
      </sheetData>
      <sheetData sheetId="14">
        <row r="4">
          <cell r="P4">
            <v>249094</v>
          </cell>
        </row>
        <row r="28">
          <cell r="G28">
            <v>5611</v>
          </cell>
          <cell r="H28">
            <v>67409</v>
          </cell>
          <cell r="I28">
            <v>0</v>
          </cell>
          <cell r="J28">
            <v>210</v>
          </cell>
          <cell r="K28">
            <v>34683</v>
          </cell>
          <cell r="L28">
            <v>17873</v>
          </cell>
          <cell r="M28">
            <v>295</v>
          </cell>
          <cell r="N28">
            <v>0</v>
          </cell>
        </row>
        <row r="29">
          <cell r="G29">
            <v>34864</v>
          </cell>
          <cell r="H29">
            <v>258695</v>
          </cell>
          <cell r="I29">
            <v>15800</v>
          </cell>
          <cell r="J29">
            <v>9270</v>
          </cell>
          <cell r="K29">
            <v>119002</v>
          </cell>
          <cell r="L29">
            <v>69085</v>
          </cell>
          <cell r="M29">
            <v>36995</v>
          </cell>
          <cell r="N29">
            <v>9862</v>
          </cell>
          <cell r="P29">
            <v>201733</v>
          </cell>
        </row>
        <row r="32">
          <cell r="F32">
            <v>80760</v>
          </cell>
          <cell r="L32">
            <v>-2040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="75" zoomScaleNormal="75" workbookViewId="0" topLeftCell="A1">
      <selection activeCell="J10" sqref="J10"/>
    </sheetView>
  </sheetViews>
  <sheetFormatPr defaultColWidth="9.00390625" defaultRowHeight="16.5"/>
  <cols>
    <col min="1" max="1" width="13.75390625" style="0" customWidth="1"/>
    <col min="2" max="2" width="14.75390625" style="0" customWidth="1"/>
    <col min="3" max="3" width="42.375" style="0" customWidth="1"/>
    <col min="4" max="4" width="12.875" style="0" customWidth="1"/>
    <col min="5" max="5" width="11.00390625" style="0" bestFit="1" customWidth="1"/>
    <col min="6" max="6" width="11.50390625" style="0" customWidth="1"/>
    <col min="7" max="7" width="12.50390625" style="0" customWidth="1"/>
    <col min="8" max="8" width="9.125" style="0" bestFit="1" customWidth="1"/>
  </cols>
  <sheetData>
    <row r="1" spans="1:8" ht="25.5">
      <c r="A1" s="18" t="str">
        <f>'[1]12結算'!A1:C1</f>
        <v>   嘉義縣義竹鄉南興國民小學</v>
      </c>
      <c r="B1" s="18"/>
      <c r="C1" s="18"/>
      <c r="D1" s="19" t="s">
        <v>33</v>
      </c>
      <c r="E1" s="19"/>
      <c r="F1" s="19"/>
      <c r="G1" s="19"/>
      <c r="H1" s="19"/>
    </row>
    <row r="2" spans="1:8" ht="16.5">
      <c r="A2" s="20" t="s">
        <v>4</v>
      </c>
      <c r="B2" s="20"/>
      <c r="C2" s="20"/>
      <c r="D2" s="20" t="s">
        <v>5</v>
      </c>
      <c r="E2" s="20"/>
      <c r="F2" s="20"/>
      <c r="G2" s="20" t="s">
        <v>0</v>
      </c>
      <c r="H2" s="20"/>
    </row>
    <row r="3" spans="1:8" ht="16.5">
      <c r="A3" s="1" t="s">
        <v>6</v>
      </c>
      <c r="B3" s="2" t="s">
        <v>7</v>
      </c>
      <c r="C3" s="1" t="s">
        <v>8</v>
      </c>
      <c r="D3" s="1" t="s">
        <v>9</v>
      </c>
      <c r="E3" s="2" t="s">
        <v>10</v>
      </c>
      <c r="F3" s="1" t="s">
        <v>1</v>
      </c>
      <c r="G3" s="2" t="s">
        <v>10</v>
      </c>
      <c r="H3" s="1" t="s">
        <v>1</v>
      </c>
    </row>
    <row r="4" spans="1:8" ht="22.5" customHeight="1">
      <c r="A4" s="1" t="s">
        <v>2</v>
      </c>
      <c r="B4" s="3">
        <f>'[1]01分類帳'!P4</f>
        <v>249094</v>
      </c>
      <c r="C4" s="12" t="s">
        <v>34</v>
      </c>
      <c r="D4" s="1" t="s">
        <v>11</v>
      </c>
      <c r="E4" s="3">
        <f>'[1]01分類帳'!G28</f>
        <v>5611</v>
      </c>
      <c r="F4" s="4">
        <f>E4/E13</f>
        <v>0.044503136872328104</v>
      </c>
      <c r="G4" s="3">
        <f>'[1]01分類帳'!G29</f>
        <v>34864</v>
      </c>
      <c r="H4" s="4">
        <f>G4/G13</f>
        <v>0.06297995025046381</v>
      </c>
    </row>
    <row r="5" spans="1:8" ht="26.25" customHeight="1">
      <c r="A5" s="1" t="s">
        <v>3</v>
      </c>
      <c r="B5" s="3">
        <f>'[1]01分類帳'!F32</f>
        <v>80760</v>
      </c>
      <c r="C5" s="13"/>
      <c r="D5" s="1" t="s">
        <v>31</v>
      </c>
      <c r="E5" s="3">
        <f>'[1]01分類帳'!H28</f>
        <v>67409</v>
      </c>
      <c r="F5" s="4">
        <f>E5/E13</f>
        <v>0.5346483609742944</v>
      </c>
      <c r="G5" s="3">
        <f>'[1]01分類帳'!H29</f>
        <v>258695</v>
      </c>
      <c r="H5" s="4">
        <f>G5/G13</f>
        <v>0.46731867341795935</v>
      </c>
    </row>
    <row r="6" spans="1:8" ht="28.5">
      <c r="A6" s="5" t="s">
        <v>13</v>
      </c>
      <c r="B6" s="3"/>
      <c r="C6" s="13"/>
      <c r="D6" s="1" t="s">
        <v>14</v>
      </c>
      <c r="E6" s="3">
        <f>'[1]01分類帳'!I28</f>
        <v>0</v>
      </c>
      <c r="F6" s="4">
        <f>E6/E13</f>
        <v>0</v>
      </c>
      <c r="G6" s="3">
        <f>'[1]01分類帳'!I29</f>
        <v>15800</v>
      </c>
      <c r="H6" s="4">
        <f>G6/G13</f>
        <v>0.028541854461832494</v>
      </c>
    </row>
    <row r="7" spans="1:8" ht="39" customHeight="1">
      <c r="A7" s="6" t="s">
        <v>15</v>
      </c>
      <c r="B7" s="3">
        <f>'[1]01分類帳'!G32</f>
        <v>0</v>
      </c>
      <c r="C7" s="13"/>
      <c r="D7" s="1" t="s">
        <v>16</v>
      </c>
      <c r="E7" s="3">
        <f>'[1]01分類帳'!J28</f>
        <v>210</v>
      </c>
      <c r="F7" s="4">
        <f>E7/E13</f>
        <v>0.0016655959264282485</v>
      </c>
      <c r="G7" s="3">
        <f>'[1]01分類帳'!J29</f>
        <v>9270</v>
      </c>
      <c r="H7" s="4">
        <f>G7/G13</f>
        <v>0.016745758915265016</v>
      </c>
    </row>
    <row r="8" spans="1:8" ht="40.5" customHeight="1">
      <c r="A8" s="6" t="s">
        <v>17</v>
      </c>
      <c r="B8" s="3">
        <f>'[1]01分類帳'!H32</f>
        <v>0</v>
      </c>
      <c r="C8" s="13"/>
      <c r="D8" s="1" t="s">
        <v>18</v>
      </c>
      <c r="E8" s="3">
        <f>'[1]01分類帳'!K28</f>
        <v>34683</v>
      </c>
      <c r="F8" s="4">
        <f>E8/E13</f>
        <v>0.2750850643633854</v>
      </c>
      <c r="G8" s="3">
        <f>'[1]01分類帳'!K29</f>
        <v>119002</v>
      </c>
      <c r="H8" s="4">
        <f>G8/G13</f>
        <v>0.21497074459917662</v>
      </c>
    </row>
    <row r="9" spans="1:8" ht="31.5">
      <c r="A9" s="6" t="s">
        <v>28</v>
      </c>
      <c r="B9" s="3">
        <f>'[1]01分類帳'!I32</f>
        <v>0</v>
      </c>
      <c r="C9" s="13"/>
      <c r="D9" s="1" t="s">
        <v>19</v>
      </c>
      <c r="E9" s="3">
        <f>'[1]01分類帳'!L28</f>
        <v>17873</v>
      </c>
      <c r="F9" s="4">
        <f>E9/E13</f>
        <v>0.1417580761573909</v>
      </c>
      <c r="G9" s="3">
        <f>'[1]01分類帳'!L29</f>
        <v>69085</v>
      </c>
      <c r="H9" s="4">
        <f>G9/G13</f>
        <v>0.12479835541112012</v>
      </c>
    </row>
    <row r="10" spans="1:8" ht="39.75" customHeight="1">
      <c r="A10" s="1" t="s">
        <v>20</v>
      </c>
      <c r="B10" s="3">
        <f>'[1]01分類帳'!J32</f>
        <v>0</v>
      </c>
      <c r="C10" s="13"/>
      <c r="D10" s="1" t="s">
        <v>21</v>
      </c>
      <c r="E10" s="3">
        <f>'[1]01分類帳'!M28</f>
        <v>295</v>
      </c>
      <c r="F10" s="4">
        <f>E10/E13</f>
        <v>0.0023397657061730156</v>
      </c>
      <c r="G10" s="3">
        <f>'[1]01分類帳'!M29</f>
        <v>36995</v>
      </c>
      <c r="H10" s="4">
        <f>G10/G13</f>
        <v>0.06682948770984135</v>
      </c>
    </row>
    <row r="11" spans="1:8" ht="42.75" customHeight="1">
      <c r="A11" s="7" t="s">
        <v>29</v>
      </c>
      <c r="B11" s="3">
        <f>'[1]01分類帳'!L32</f>
        <v>-2040</v>
      </c>
      <c r="C11" s="13"/>
      <c r="D11" s="1" t="s">
        <v>12</v>
      </c>
      <c r="E11" s="3">
        <f>'[1]01分類帳'!N28</f>
        <v>0</v>
      </c>
      <c r="F11" s="4">
        <f>E11/E13</f>
        <v>0</v>
      </c>
      <c r="G11" s="3">
        <f>'[1]01分類帳'!N29</f>
        <v>9862</v>
      </c>
      <c r="H11" s="4">
        <f>G11/G13</f>
        <v>0.01781517523434127</v>
      </c>
    </row>
    <row r="12" spans="1:8" ht="19.5" customHeight="1">
      <c r="A12" s="1"/>
      <c r="B12" s="3">
        <f>'[1]01分類帳'!M32</f>
        <v>0</v>
      </c>
      <c r="C12" s="14" t="s">
        <v>30</v>
      </c>
      <c r="D12" s="7"/>
      <c r="E12" s="3"/>
      <c r="F12" s="4"/>
      <c r="G12" s="3"/>
      <c r="H12" s="4"/>
    </row>
    <row r="13" spans="1:8" ht="23.25" customHeight="1">
      <c r="A13" s="1"/>
      <c r="B13" s="3"/>
      <c r="C13" s="14"/>
      <c r="D13" s="1" t="s">
        <v>22</v>
      </c>
      <c r="E13" s="3">
        <f>SUM(E4:E12)</f>
        <v>126081</v>
      </c>
      <c r="F13" s="4">
        <f>E13/E13</f>
        <v>1</v>
      </c>
      <c r="G13" s="3">
        <f>SUM(G4:G12)</f>
        <v>553573</v>
      </c>
      <c r="H13" s="8">
        <f>G13/G13</f>
        <v>1</v>
      </c>
    </row>
    <row r="14" spans="1:8" ht="22.5" customHeight="1">
      <c r="A14" s="1" t="s">
        <v>23</v>
      </c>
      <c r="B14" s="3">
        <f>SUM(B5:B12)</f>
        <v>78720</v>
      </c>
      <c r="C14" s="14"/>
      <c r="D14" s="1" t="s">
        <v>24</v>
      </c>
      <c r="E14" s="3">
        <f>'[1]01分類帳'!P29</f>
        <v>201733</v>
      </c>
      <c r="F14" s="4"/>
      <c r="G14" s="3">
        <f>E14</f>
        <v>201733</v>
      </c>
      <c r="H14" s="11"/>
    </row>
    <row r="15" spans="1:8" ht="23.25" customHeight="1">
      <c r="A15" s="1" t="s">
        <v>25</v>
      </c>
      <c r="B15" s="3">
        <f>B14+B4</f>
        <v>327814</v>
      </c>
      <c r="C15" s="15"/>
      <c r="D15" s="1" t="s">
        <v>25</v>
      </c>
      <c r="E15" s="3">
        <f>E13+E14</f>
        <v>327814</v>
      </c>
      <c r="F15" s="8">
        <f>SUM(F4:F11)</f>
        <v>1</v>
      </c>
      <c r="G15" s="3">
        <f>G13+G14</f>
        <v>755306</v>
      </c>
      <c r="H15" s="8">
        <f>SUM(H4:H11)</f>
        <v>1</v>
      </c>
    </row>
    <row r="16" spans="1:8" ht="54" customHeight="1">
      <c r="A16" s="1" t="s">
        <v>26</v>
      </c>
      <c r="B16" s="16" t="s">
        <v>32</v>
      </c>
      <c r="C16" s="16"/>
      <c r="D16" s="16"/>
      <c r="E16" s="16"/>
      <c r="F16" s="16"/>
      <c r="G16" s="16"/>
      <c r="H16" s="16"/>
    </row>
    <row r="17" spans="1:8" ht="34.5" customHeight="1">
      <c r="A17" s="17" t="s">
        <v>27</v>
      </c>
      <c r="B17" s="17"/>
      <c r="C17" s="17"/>
      <c r="D17" s="17"/>
      <c r="E17" s="17"/>
      <c r="F17" s="17"/>
      <c r="G17" s="17"/>
      <c r="H17" s="17"/>
    </row>
    <row r="18" spans="1:8" ht="16.5">
      <c r="A18" s="9"/>
      <c r="B18" s="10"/>
      <c r="C18" s="9"/>
      <c r="D18" s="9"/>
      <c r="E18" s="10"/>
      <c r="F18" s="9"/>
      <c r="G18" s="10"/>
      <c r="H18" s="9"/>
    </row>
  </sheetData>
  <mergeCells count="9">
    <mergeCell ref="A1:C1"/>
    <mergeCell ref="D1:H1"/>
    <mergeCell ref="A2:C2"/>
    <mergeCell ref="D2:F2"/>
    <mergeCell ref="G2:H2"/>
    <mergeCell ref="C4:C11"/>
    <mergeCell ref="C12:C15"/>
    <mergeCell ref="B16:H16"/>
    <mergeCell ref="A17:H17"/>
  </mergeCells>
  <printOptions/>
  <pageMargins left="0.5511811023622047" right="0.35433070866141736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</dc:creator>
  <cp:keywords/>
  <dc:description/>
  <cp:lastModifiedBy>edu</cp:lastModifiedBy>
  <cp:lastPrinted>2014-12-26T07:01:25Z</cp:lastPrinted>
  <dcterms:created xsi:type="dcterms:W3CDTF">2010-11-09T04:56:58Z</dcterms:created>
  <dcterms:modified xsi:type="dcterms:W3CDTF">2015-01-27T06:47:12Z</dcterms:modified>
  <cp:category/>
  <cp:version/>
  <cp:contentType/>
  <cp:contentStatus/>
</cp:coreProperties>
</file>