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<sst xmlns="http://schemas.openxmlformats.org/spreadsheetml/2006/main" count="37" uniqueCount="34">
  <si>
    <t>截止本月底止累計數</t>
  </si>
  <si>
    <t>百分比</t>
  </si>
  <si>
    <t>上月結存</t>
  </si>
  <si>
    <t>本月午餐費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</si>
  <si>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</si>
  <si>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</si>
  <si>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</si>
  <si>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</si>
  <si>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</si>
  <si>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</si>
  <si>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</si>
  <si>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主  食</t>
  </si>
  <si>
    <t>雜支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</si>
  <si>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</si>
  <si>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</si>
  <si>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</si>
  <si>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</si>
  <si>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</si>
  <si>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</si>
  <si>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</si>
  <si>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</si>
  <si>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</si>
  <si>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</si>
  <si>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</si>
  <si>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支出合計</t>
  </si>
  <si>
    <t>本月合計</t>
  </si>
  <si>
    <t>本月結存</t>
  </si>
  <si>
    <t>合計</t>
  </si>
  <si>
    <t>備   註</t>
  </si>
  <si>
    <t xml:space="preserve">製表            出納              會計              稽核              執行秘書               校長    </t>
  </si>
  <si>
    <t>102年12月份學校午餐費收支結算表</t>
  </si>
  <si>
    <t xml:space="preserve">一、本月每人收午餐費 660   元
二、應收午餐費
      學  生 133 人
      教職員 28  人
      工  友 1人
      合  計 162人 共106920元
三、免收減收午餐費
       （1）全免及減收學生午餐費
             計  28  人18480 元
惠亮師交270元，依琳師交120元。
       （2）全免工友午餐費
             計  0 人 0  元
         共計   0  人  0  元
</t>
  </si>
  <si>
    <t xml:space="preserve">四、本月未繳午餐費
          計    0人       0元
        （附繳納午餐費情形統計表）
五、以前未繳午餐費
         計       0人        0元
</t>
  </si>
  <si>
    <t>一、本月補助費收入包括下列各項：無
二、本月補助費支出包括下列各項：無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</si>
</sst>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%"/>
  </numFmts>
  <fonts count="7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15" applyNumberFormat="1" applyFont="1" applyBorder="1" applyAlignment="1">
      <alignment horizontal="center" vertical="center"/>
    </xf>
    <xf numFmtId="176" fontId="3" fillId="0" borderId="1" xfId="15" applyNumberFormat="1" applyFont="1" applyBorder="1" applyAlignment="1">
      <alignment vertical="center"/>
    </xf>
    <xf numFmtId="10" fontId="3" fillId="0" borderId="1" xfId="17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17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15" applyNumberFormat="1" applyFont="1" applyAlignment="1">
      <alignment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2&#23416;&#24180;&#24230;&#23416;&#26657;&#21320;&#39184;&#36027;&#26126;&#32048;&#20998;&#39006;&#24115;&#21450;&#32080;&#3163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02&#23416;&#24180;&#24230;&#23416;&#26657;&#21320;&#39184;&#36027;&#26126;&#32048;&#20998;&#39006;&#24115;&#21450;&#32080;&#31639;&#34920;&#20462;&#27491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1">
        <row r="1">
          <cell r="A1" t="str">
            <v>   嘉義縣義竹鄉南興國民小學</v>
          </cell>
        </row>
      </sheetData>
      <sheetData sheetId="12">
        <row r="4">
          <cell r="P4">
            <v>479333</v>
          </cell>
        </row>
        <row r="32">
          <cell r="G32">
            <v>1689</v>
          </cell>
          <cell r="H32">
            <v>56406</v>
          </cell>
          <cell r="I32">
            <v>7810</v>
          </cell>
          <cell r="J32">
            <v>0</v>
          </cell>
          <cell r="K32">
            <v>28704</v>
          </cell>
          <cell r="L32">
            <v>9170</v>
          </cell>
          <cell r="M32">
            <v>0</v>
          </cell>
          <cell r="N32">
            <v>1116</v>
          </cell>
        </row>
        <row r="33">
          <cell r="G33">
            <v>22209</v>
          </cell>
          <cell r="H33">
            <v>113169</v>
          </cell>
          <cell r="I33">
            <v>17410</v>
          </cell>
          <cell r="J33">
            <v>10835</v>
          </cell>
          <cell r="K33">
            <v>110843</v>
          </cell>
          <cell r="L33">
            <v>39361</v>
          </cell>
          <cell r="M33">
            <v>1950</v>
          </cell>
          <cell r="N33">
            <v>8449</v>
          </cell>
          <cell r="P33">
            <v>509642</v>
          </cell>
        </row>
        <row r="36">
          <cell r="F36">
            <v>87510</v>
          </cell>
          <cell r="H36">
            <v>34320</v>
          </cell>
          <cell r="I36">
            <v>13200</v>
          </cell>
          <cell r="K36">
            <v>174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75" zoomScaleNormal="75" workbookViewId="0" topLeftCell="A1">
      <selection activeCell="A1" sqref="A1:H17"/>
    </sheetView>
  </sheetViews>
  <sheetFormatPr defaultColWidth="9.00390625" defaultRowHeight="16.5"/>
  <cols>
    <col min="2" max="2" width="14.75390625" style="0" customWidth="1"/>
    <col min="3" max="3" width="46.375" style="0" customWidth="1"/>
    <col min="4" max="4" width="12.875" style="0" customWidth="1"/>
    <col min="5" max="5" width="11.00390625" style="0" bestFit="1" customWidth="1"/>
    <col min="6" max="6" width="11.50390625" style="0" customWidth="1"/>
    <col min="7" max="7" width="12.50390625" style="0" customWidth="1"/>
    <col min="8" max="8" width="9.125" style="0" bestFit="1" customWidth="1"/>
  </cols>
  <sheetData>
    <row r="1" spans="1:8" ht="25.5">
      <c r="A1" s="17" t="str">
        <f>'[2]11結算'!A1:C1</f>
        <v>   嘉義縣義竹鄉南興國民小學</v>
      </c>
      <c r="B1" s="17"/>
      <c r="C1" s="17"/>
      <c r="D1" s="18" t="s">
        <v>30</v>
      </c>
      <c r="E1" s="18"/>
      <c r="F1" s="18"/>
      <c r="G1" s="18"/>
      <c r="H1" s="18"/>
    </row>
    <row r="2" spans="1:8" ht="16.5">
      <c r="A2" s="19" t="s">
        <v>4</v>
      </c>
      <c r="B2" s="19"/>
      <c r="C2" s="19"/>
      <c r="D2" s="19" t="s">
        <v>5</v>
      </c>
      <c r="E2" s="19"/>
      <c r="F2" s="19"/>
      <c r="G2" s="19" t="s">
        <v>0</v>
      </c>
      <c r="H2" s="19"/>
    </row>
    <row r="3" spans="1:8" ht="16.5">
      <c r="A3" s="1" t="s">
        <v>6</v>
      </c>
      <c r="B3" s="2" t="s">
        <v>7</v>
      </c>
      <c r="C3" s="1" t="s">
        <v>8</v>
      </c>
      <c r="D3" s="1" t="s">
        <v>9</v>
      </c>
      <c r="E3" s="2" t="s">
        <v>10</v>
      </c>
      <c r="F3" s="1" t="s">
        <v>1</v>
      </c>
      <c r="G3" s="2" t="s">
        <v>10</v>
      </c>
      <c r="H3" s="1" t="s">
        <v>1</v>
      </c>
    </row>
    <row r="4" spans="1:8" ht="22.5" customHeight="1">
      <c r="A4" s="1" t="s">
        <v>2</v>
      </c>
      <c r="B4" s="3">
        <f>'[2]12分類帳'!P4</f>
        <v>479333</v>
      </c>
      <c r="C4" s="11" t="s">
        <v>31</v>
      </c>
      <c r="D4" s="1" t="s">
        <v>11</v>
      </c>
      <c r="E4" s="3">
        <f>'[2]12分類帳'!G32</f>
        <v>1689</v>
      </c>
      <c r="F4" s="4">
        <f>E4/E13</f>
        <v>0.016101816101816102</v>
      </c>
      <c r="G4" s="3">
        <f>'[2]12分類帳'!G33</f>
        <v>22209</v>
      </c>
      <c r="H4" s="4">
        <f>G4/G13</f>
        <v>0.06849851646690888</v>
      </c>
    </row>
    <row r="5" spans="1:8" ht="26.25" customHeight="1">
      <c r="A5" s="1" t="s">
        <v>3</v>
      </c>
      <c r="B5" s="3">
        <f>'[2]12分類帳'!F36</f>
        <v>87510</v>
      </c>
      <c r="C5" s="12"/>
      <c r="D5" s="1" t="s">
        <v>13</v>
      </c>
      <c r="E5" s="3">
        <f>'[2]12分類帳'!H32</f>
        <v>56406</v>
      </c>
      <c r="F5" s="4">
        <f>E5/E13</f>
        <v>0.5377377377377377</v>
      </c>
      <c r="G5" s="3">
        <f>'[2]12分類帳'!H33</f>
        <v>113169</v>
      </c>
      <c r="H5" s="4">
        <f>G5/G13</f>
        <v>0.3490435683751457</v>
      </c>
    </row>
    <row r="6" spans="1:8" ht="42.75">
      <c r="A6" s="5" t="s">
        <v>14</v>
      </c>
      <c r="B6" s="3">
        <f>'[2]12分類帳'!G36</f>
        <v>0</v>
      </c>
      <c r="C6" s="12"/>
      <c r="D6" s="1" t="s">
        <v>15</v>
      </c>
      <c r="E6" s="3">
        <f>'[2]12分類帳'!I32</f>
        <v>7810</v>
      </c>
      <c r="F6" s="4">
        <f>E6/E13</f>
        <v>0.07445540778874112</v>
      </c>
      <c r="G6" s="3">
        <f>'[2]12分類帳'!I33</f>
        <v>17410</v>
      </c>
      <c r="H6" s="4">
        <f>G6/G13</f>
        <v>0.05369711250794199</v>
      </c>
    </row>
    <row r="7" spans="1:8" ht="24.75" customHeight="1">
      <c r="A7" s="6" t="s">
        <v>16</v>
      </c>
      <c r="B7" s="3">
        <f>'[2]12分類帳'!H36</f>
        <v>34320</v>
      </c>
      <c r="C7" s="12"/>
      <c r="D7" s="1" t="s">
        <v>17</v>
      </c>
      <c r="E7" s="3">
        <f>'[2]12分類帳'!J32</f>
        <v>0</v>
      </c>
      <c r="F7" s="4">
        <f>E7/E13</f>
        <v>0</v>
      </c>
      <c r="G7" s="3">
        <f>'[2]12分類帳'!J33</f>
        <v>10835</v>
      </c>
      <c r="H7" s="4">
        <f>G7/G13</f>
        <v>0.03341804790485649</v>
      </c>
    </row>
    <row r="8" spans="1:8" ht="24.75" customHeight="1">
      <c r="A8" s="6" t="s">
        <v>18</v>
      </c>
      <c r="B8" s="3">
        <f>'[2]12分類帳'!I36</f>
        <v>13200</v>
      </c>
      <c r="C8" s="12"/>
      <c r="D8" s="1" t="s">
        <v>19</v>
      </c>
      <c r="E8" s="3">
        <f>'[2]12分類帳'!K32</f>
        <v>28704</v>
      </c>
      <c r="F8" s="4">
        <f>E8/E13</f>
        <v>0.2736450736450736</v>
      </c>
      <c r="G8" s="3">
        <f>'[2]12分類帳'!K33</f>
        <v>110843</v>
      </c>
      <c r="H8" s="4">
        <f>G8/G13</f>
        <v>0.34186956012164355</v>
      </c>
    </row>
    <row r="9" spans="1:8" ht="49.5">
      <c r="A9" s="7" t="s">
        <v>20</v>
      </c>
      <c r="B9" s="3">
        <f>'[2]12分類帳'!J36</f>
        <v>0</v>
      </c>
      <c r="C9" s="12"/>
      <c r="D9" s="1" t="s">
        <v>21</v>
      </c>
      <c r="E9" s="3">
        <f>'[2]12分類帳'!L32</f>
        <v>9170</v>
      </c>
      <c r="F9" s="4">
        <f>E9/E13</f>
        <v>0.08742075408742075</v>
      </c>
      <c r="G9" s="3">
        <f>'[2]12分類帳'!L33</f>
        <v>39361</v>
      </c>
      <c r="H9" s="4">
        <f>G9/G13</f>
        <v>0.12139988773263094</v>
      </c>
    </row>
    <row r="10" spans="1:8" ht="16.5">
      <c r="A10" s="1" t="s">
        <v>22</v>
      </c>
      <c r="B10" s="3">
        <f>'[2]12分類帳'!K36</f>
        <v>174</v>
      </c>
      <c r="C10" s="12"/>
      <c r="D10" s="1" t="s">
        <v>23</v>
      </c>
      <c r="E10" s="3">
        <f>'[2]12分類帳'!M32</f>
        <v>0</v>
      </c>
      <c r="F10" s="4">
        <f>E10/E13</f>
        <v>0</v>
      </c>
      <c r="G10" s="3">
        <f>'[2]12分類帳'!M33</f>
        <v>1950</v>
      </c>
      <c r="H10" s="4">
        <f>G10/G13</f>
        <v>0.006014323342359959</v>
      </c>
    </row>
    <row r="11" spans="1:8" ht="16.5">
      <c r="A11" s="7"/>
      <c r="B11" s="3">
        <f>'[2]12分類帳'!L36</f>
        <v>0</v>
      </c>
      <c r="C11" s="12"/>
      <c r="D11" s="1" t="s">
        <v>12</v>
      </c>
      <c r="E11" s="3">
        <f>'[2]12分類帳'!N32</f>
        <v>1116</v>
      </c>
      <c r="F11" s="4">
        <f>E11/E13</f>
        <v>0.010639210639210639</v>
      </c>
      <c r="G11" s="3">
        <f>'[2]12分類帳'!N33</f>
        <v>8449</v>
      </c>
      <c r="H11" s="4">
        <f>G11/G13</f>
        <v>0.02605898354851246</v>
      </c>
    </row>
    <row r="12" spans="1:8" ht="19.5" customHeight="1">
      <c r="A12" s="1"/>
      <c r="B12" s="3">
        <f>'[2]12分類帳'!M36</f>
        <v>0</v>
      </c>
      <c r="C12" s="13" t="s">
        <v>32</v>
      </c>
      <c r="D12" s="7"/>
      <c r="E12" s="3"/>
      <c r="F12" s="4"/>
      <c r="G12" s="3"/>
      <c r="H12" s="4"/>
    </row>
    <row r="13" spans="1:8" ht="23.25" customHeight="1">
      <c r="A13" s="1"/>
      <c r="B13" s="3">
        <f>'[2]12分類帳'!N36</f>
        <v>0</v>
      </c>
      <c r="C13" s="13"/>
      <c r="D13" s="1" t="s">
        <v>24</v>
      </c>
      <c r="E13" s="3">
        <f>SUM(E4:E12)</f>
        <v>104895</v>
      </c>
      <c r="F13" s="4">
        <f>(E13)/(E13)</f>
        <v>1</v>
      </c>
      <c r="G13" s="3">
        <f>SUM(G4:G12)</f>
        <v>324226</v>
      </c>
      <c r="H13" s="8">
        <f>G13/G13</f>
        <v>1</v>
      </c>
    </row>
    <row r="14" spans="1:8" ht="22.5" customHeight="1">
      <c r="A14" s="1" t="s">
        <v>25</v>
      </c>
      <c r="B14" s="3">
        <f>SUM(B5:B12)</f>
        <v>135204</v>
      </c>
      <c r="C14" s="13"/>
      <c r="D14" s="1" t="s">
        <v>26</v>
      </c>
      <c r="E14" s="3">
        <f>'[2]12分類帳'!P33</f>
        <v>509642</v>
      </c>
      <c r="F14" s="4"/>
      <c r="G14" s="3">
        <f>E14</f>
        <v>509642</v>
      </c>
      <c r="H14" s="20"/>
    </row>
    <row r="15" spans="1:8" ht="23.25" customHeight="1">
      <c r="A15" s="1" t="s">
        <v>27</v>
      </c>
      <c r="B15" s="3">
        <f>B14+B4</f>
        <v>614537</v>
      </c>
      <c r="C15" s="14"/>
      <c r="D15" s="1" t="s">
        <v>27</v>
      </c>
      <c r="E15" s="3">
        <f>E13+E14</f>
        <v>614537</v>
      </c>
      <c r="F15" s="8">
        <f>SUM(F4:F11)</f>
        <v>1</v>
      </c>
      <c r="G15" s="3">
        <f>G13+G14</f>
        <v>833868</v>
      </c>
      <c r="H15" s="8">
        <f>SUM(H4:H11)</f>
        <v>1.0000000000000002</v>
      </c>
    </row>
    <row r="16" spans="1:8" ht="54" customHeight="1">
      <c r="A16" s="1" t="s">
        <v>28</v>
      </c>
      <c r="B16" s="15" t="s">
        <v>33</v>
      </c>
      <c r="C16" s="15"/>
      <c r="D16" s="15"/>
      <c r="E16" s="15"/>
      <c r="F16" s="15"/>
      <c r="G16" s="15"/>
      <c r="H16" s="15"/>
    </row>
    <row r="17" spans="1:8" ht="34.5" customHeight="1">
      <c r="A17" s="16" t="s">
        <v>29</v>
      </c>
      <c r="B17" s="16"/>
      <c r="C17" s="16"/>
      <c r="D17" s="16"/>
      <c r="E17" s="16"/>
      <c r="F17" s="16"/>
      <c r="G17" s="16"/>
      <c r="H17" s="16"/>
    </row>
    <row r="18" spans="1:8" ht="16.5">
      <c r="A18" s="9"/>
      <c r="B18" s="10"/>
      <c r="C18" s="9"/>
      <c r="D18" s="9"/>
      <c r="E18" s="10"/>
      <c r="F18" s="9"/>
      <c r="G18" s="10"/>
      <c r="H18" s="9"/>
    </row>
  </sheetData>
  <mergeCells count="9">
    <mergeCell ref="A1:C1"/>
    <mergeCell ref="D1:H1"/>
    <mergeCell ref="A2:C2"/>
    <mergeCell ref="D2:F2"/>
    <mergeCell ref="G2:H2"/>
    <mergeCell ref="C4:C11"/>
    <mergeCell ref="C12:C15"/>
    <mergeCell ref="B16:H16"/>
    <mergeCell ref="A17:H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</dc:creator>
  <cp:keywords/>
  <dc:description/>
  <cp:lastModifiedBy>edu</cp:lastModifiedBy>
  <dcterms:created xsi:type="dcterms:W3CDTF">2010-11-09T04:56:58Z</dcterms:created>
  <dcterms:modified xsi:type="dcterms:W3CDTF">2013-12-30T07:20:41Z</dcterms:modified>
  <cp:category/>
  <cp:version/>
  <cp:contentType/>
  <cp:contentStatus/>
</cp:coreProperties>
</file>