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<sst xmlns="http://schemas.openxmlformats.org/spreadsheetml/2006/main" count="37" uniqueCount="34">
  <si>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</si>
  <si>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本月午餐費</t>
  </si>
  <si>
    <t>補繳以前月份
午餐費</t>
  </si>
  <si>
    <t>食  油</t>
  </si>
  <si>
    <t>人事費</t>
  </si>
  <si>
    <t>燃料費(水電)</t>
  </si>
  <si>
    <t>清寒學生
補助費</t>
  </si>
  <si>
    <t>雜支</t>
  </si>
  <si>
    <t>烹調人員工作補貼費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</si>
  <si>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</si>
  <si>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</si>
  <si>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</si>
  <si>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</si>
  <si>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</si>
  <si>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</si>
  <si>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</si>
  <si>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</si>
  <si>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</si>
  <si>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</si>
  <si>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中低低收入戶學生補助費</t>
  </si>
  <si>
    <t>調味品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</si>
  <si>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</si>
  <si>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</si>
  <si>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</si>
  <si>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</si>
  <si>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</si>
  <si>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</si>
  <si>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</si>
  <si>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</si>
  <si>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</si>
  <si>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一、本月補助費收入包括下列各項：無
二、本月補助費支出包括下列各項：無</t>
  </si>
  <si>
    <t>102年01月份學校午餐費收支結算表</t>
  </si>
  <si>
    <t xml:space="preserve">一、本月每人收午餐費 660   元
二、應收午餐費
      學  生 151 人
      教職員 27  人
      工  友 1人
      合  計 179人 共118140 元
三、免收減收午餐費
       （1）全免及減收學生午餐費
             計  33  人21780 元
  另退幼兒園張淞甯315元及教師黃惠亮450元
       （2）全免工友午餐費
             計  0 人 0  元
         共計   0  人  0  元
</t>
  </si>
  <si>
    <t xml:space="preserve">四、本月未繳午餐費
          計    人       元
        （附繳納午餐費情形統計表）
五、以前未繳午餐費
         計       人        元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</si>
</sst>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嘉義縣義竹鄉南興國民小學</v>
          </cell>
        </row>
      </sheetData>
      <sheetData sheetId="14">
        <row r="4">
          <cell r="P4">
            <v>314355</v>
          </cell>
        </row>
        <row r="28">
          <cell r="G28">
            <v>4966</v>
          </cell>
          <cell r="H28">
            <v>102960</v>
          </cell>
          <cell r="I28">
            <v>0</v>
          </cell>
          <cell r="J28">
            <v>2520</v>
          </cell>
          <cell r="K28">
            <v>15200</v>
          </cell>
          <cell r="L28">
            <v>9468</v>
          </cell>
          <cell r="M28">
            <v>4790</v>
          </cell>
          <cell r="N28">
            <v>545</v>
          </cell>
        </row>
        <row r="29">
          <cell r="G29">
            <v>37621</v>
          </cell>
          <cell r="H29">
            <v>302574</v>
          </cell>
          <cell r="I29">
            <v>5100</v>
          </cell>
          <cell r="J29">
            <v>20735</v>
          </cell>
          <cell r="K29">
            <v>121600</v>
          </cell>
          <cell r="L29">
            <v>55401</v>
          </cell>
          <cell r="M29">
            <v>5799</v>
          </cell>
          <cell r="N29">
            <v>22518</v>
          </cell>
          <cell r="P29">
            <v>269501</v>
          </cell>
        </row>
        <row r="32">
          <cell r="F32">
            <v>95595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I13" sqref="I13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1.00390625" style="0" bestFit="1" customWidth="1"/>
    <col min="8" max="8" width="9.125" style="0" bestFit="1" customWidth="1"/>
  </cols>
  <sheetData>
    <row r="1" spans="1:8" ht="25.5">
      <c r="A1" s="15" t="str">
        <f>'[1]12結算'!A1:C1</f>
        <v>   嘉義縣義竹鄉南興國民小學</v>
      </c>
      <c r="B1" s="15"/>
      <c r="C1" s="15"/>
      <c r="D1" s="16" t="s">
        <v>31</v>
      </c>
      <c r="E1" s="16"/>
      <c r="F1" s="16"/>
      <c r="G1" s="16"/>
      <c r="H1" s="16"/>
    </row>
    <row r="2" spans="1:8" ht="16.5">
      <c r="A2" s="17" t="s">
        <v>9</v>
      </c>
      <c r="B2" s="17"/>
      <c r="C2" s="17"/>
      <c r="D2" s="17" t="s">
        <v>10</v>
      </c>
      <c r="E2" s="17"/>
      <c r="F2" s="17"/>
      <c r="G2" s="17" t="s">
        <v>0</v>
      </c>
      <c r="H2" s="17"/>
    </row>
    <row r="3" spans="1:8" ht="16.5">
      <c r="A3" s="1" t="s">
        <v>11</v>
      </c>
      <c r="B3" s="2" t="s">
        <v>12</v>
      </c>
      <c r="C3" s="1" t="s">
        <v>13</v>
      </c>
      <c r="D3" s="1" t="s">
        <v>14</v>
      </c>
      <c r="E3" s="2" t="s">
        <v>15</v>
      </c>
      <c r="F3" s="1" t="s">
        <v>16</v>
      </c>
      <c r="G3" s="2" t="s">
        <v>15</v>
      </c>
      <c r="H3" s="1" t="s">
        <v>16</v>
      </c>
    </row>
    <row r="4" spans="1:8" ht="22.5" customHeight="1">
      <c r="A4" s="1" t="s">
        <v>17</v>
      </c>
      <c r="B4" s="3">
        <f>'[1]01分類帳'!P4</f>
        <v>314355</v>
      </c>
      <c r="C4" s="9" t="s">
        <v>32</v>
      </c>
      <c r="D4" s="1" t="s">
        <v>18</v>
      </c>
      <c r="E4" s="3">
        <f>'[1]01分類帳'!G28</f>
        <v>4966</v>
      </c>
      <c r="F4" s="4">
        <f>E4/(E13-E8)</f>
        <v>0.03964901915384554</v>
      </c>
      <c r="G4" s="3">
        <f>'[1]01分類帳'!G29</f>
        <v>37621</v>
      </c>
      <c r="H4" s="4">
        <f>G4/(G13-G8)</f>
        <v>0.08364906569901367</v>
      </c>
    </row>
    <row r="5" spans="1:8" ht="26.25" customHeight="1">
      <c r="A5" s="1" t="s">
        <v>1</v>
      </c>
      <c r="B5" s="3">
        <f>'[1]01分類帳'!F32</f>
        <v>95595</v>
      </c>
      <c r="C5" s="10"/>
      <c r="D5" s="1" t="s">
        <v>29</v>
      </c>
      <c r="E5" s="3">
        <f>'[1]01分類帳'!H28</f>
        <v>102960</v>
      </c>
      <c r="F5" s="4">
        <f>E5/(E13-E8)</f>
        <v>0.8220424913572164</v>
      </c>
      <c r="G5" s="3">
        <f>'[1]01分類帳'!H29</f>
        <v>302574</v>
      </c>
      <c r="H5" s="4">
        <f>G5/(G13-G8)</f>
        <v>0.6727634141786066</v>
      </c>
    </row>
    <row r="6" spans="1:8" ht="42.75">
      <c r="A6" s="5" t="s">
        <v>2</v>
      </c>
      <c r="B6" s="3"/>
      <c r="C6" s="10"/>
      <c r="D6" s="1" t="s">
        <v>3</v>
      </c>
      <c r="E6" s="3">
        <f>'[1]01分類帳'!I28</f>
        <v>0</v>
      </c>
      <c r="F6" s="4">
        <f>E6/(E13-E8)</f>
        <v>0</v>
      </c>
      <c r="G6" s="3">
        <f>'[1]01分類帳'!I29</f>
        <v>5100</v>
      </c>
      <c r="H6" s="4">
        <f>G6/(G13-G8)</f>
        <v>0.011339683556124764</v>
      </c>
    </row>
    <row r="7" spans="1:8" ht="24.75" customHeight="1">
      <c r="A7" s="6" t="s">
        <v>19</v>
      </c>
      <c r="B7" s="3">
        <f>'[1]01分類帳'!G32</f>
        <v>0</v>
      </c>
      <c r="C7" s="10"/>
      <c r="D7" s="1" t="s">
        <v>20</v>
      </c>
      <c r="E7" s="3">
        <f>'[1]01分類帳'!J28</f>
        <v>2520</v>
      </c>
      <c r="F7" s="4">
        <f>E7/(E13-E8)</f>
        <v>0.02011992111713467</v>
      </c>
      <c r="G7" s="3">
        <f>'[1]01分類帳'!J29</f>
        <v>20735</v>
      </c>
      <c r="H7" s="4">
        <f>G7/(G13-G8)</f>
        <v>0.046103595791420975</v>
      </c>
    </row>
    <row r="8" spans="1:8" ht="24.75" customHeight="1">
      <c r="A8" s="6" t="s">
        <v>6</v>
      </c>
      <c r="B8" s="3">
        <f>'[1]01分類帳'!H32</f>
        <v>0</v>
      </c>
      <c r="C8" s="10"/>
      <c r="D8" s="1" t="s">
        <v>4</v>
      </c>
      <c r="E8" s="3">
        <f>'[1]01分類帳'!K28</f>
        <v>15200</v>
      </c>
      <c r="F8" s="4"/>
      <c r="G8" s="3">
        <f>'[1]01分類帳'!K29</f>
        <v>121600</v>
      </c>
      <c r="H8" s="4"/>
    </row>
    <row r="9" spans="1:8" ht="49.5">
      <c r="A9" s="7" t="s">
        <v>8</v>
      </c>
      <c r="B9" s="3">
        <f>'[1]01分類帳'!I32</f>
        <v>0</v>
      </c>
      <c r="C9" s="10"/>
      <c r="D9" s="1" t="s">
        <v>5</v>
      </c>
      <c r="E9" s="3">
        <f>'[1]01分類帳'!L28</f>
        <v>9468</v>
      </c>
      <c r="F9" s="4">
        <f>E9/(E13-E8)</f>
        <v>0.07559341791152026</v>
      </c>
      <c r="G9" s="3">
        <f>'[1]01分類帳'!L29</f>
        <v>55401</v>
      </c>
      <c r="H9" s="4">
        <f>G9/(G13-G8)</f>
        <v>0.12318231542997411</v>
      </c>
    </row>
    <row r="10" spans="1:8" ht="16.5">
      <c r="A10" s="1" t="s">
        <v>21</v>
      </c>
      <c r="B10" s="3">
        <f>'[1]01分類帳'!J32</f>
        <v>0</v>
      </c>
      <c r="C10" s="10"/>
      <c r="D10" s="1" t="s">
        <v>22</v>
      </c>
      <c r="E10" s="3">
        <f>'[1]01分類帳'!M28</f>
        <v>4790</v>
      </c>
      <c r="F10" s="4">
        <f>E10/(E13-E8)</f>
        <v>0.038243818313918675</v>
      </c>
      <c r="G10" s="3">
        <f>'[1]01分類帳'!M29</f>
        <v>5799</v>
      </c>
      <c r="H10" s="4">
        <f>G10/(G13-G8)</f>
        <v>0.01289388724352304</v>
      </c>
    </row>
    <row r="11" spans="1:8" ht="16.5">
      <c r="A11" s="7"/>
      <c r="B11" s="3">
        <f>'[1]01分類帳'!K32</f>
        <v>0</v>
      </c>
      <c r="C11" s="10"/>
      <c r="D11" s="1" t="s">
        <v>7</v>
      </c>
      <c r="E11" s="3">
        <f>'[1]01分類帳'!N28</f>
        <v>545</v>
      </c>
      <c r="F11" s="4">
        <f>E11/(E13-E8)</f>
        <v>0.004351332146364442</v>
      </c>
      <c r="G11" s="3">
        <f>'[1]01分類帳'!N29</f>
        <v>22518</v>
      </c>
      <c r="H11" s="4">
        <f>G11/(G13-G8)</f>
        <v>0.05006803810133675</v>
      </c>
    </row>
    <row r="12" spans="1:8" ht="19.5" customHeight="1">
      <c r="A12" s="1"/>
      <c r="B12" s="3">
        <f>'[1]01分類帳'!M32</f>
        <v>0</v>
      </c>
      <c r="C12" s="11" t="s">
        <v>33</v>
      </c>
      <c r="D12" s="7"/>
      <c r="E12" s="3"/>
      <c r="F12" s="4"/>
      <c r="G12" s="3"/>
      <c r="H12" s="4"/>
    </row>
    <row r="13" spans="1:8" ht="23.25" customHeight="1">
      <c r="A13" s="1"/>
      <c r="B13" s="3"/>
      <c r="C13" s="11"/>
      <c r="D13" s="1" t="s">
        <v>23</v>
      </c>
      <c r="E13" s="3">
        <f>SUM(E4:E12)</f>
        <v>140449</v>
      </c>
      <c r="F13" s="4">
        <f>(E13-E8)/(E13-E8)</f>
        <v>1</v>
      </c>
      <c r="G13" s="3">
        <f>SUM(G4:G12)</f>
        <v>571348</v>
      </c>
      <c r="H13" s="4">
        <f>(G13-G8)/(G13-G8)</f>
        <v>1</v>
      </c>
    </row>
    <row r="14" spans="1:8" ht="22.5" customHeight="1">
      <c r="A14" s="1" t="s">
        <v>24</v>
      </c>
      <c r="B14" s="3">
        <f>SUM(B5:B12)</f>
        <v>95595</v>
      </c>
      <c r="C14" s="11"/>
      <c r="D14" s="1" t="s">
        <v>25</v>
      </c>
      <c r="E14" s="3">
        <f>'[1]01分類帳'!P29</f>
        <v>269501</v>
      </c>
      <c r="F14" s="4"/>
      <c r="G14" s="3">
        <f>E14</f>
        <v>269501</v>
      </c>
      <c r="H14" s="4"/>
    </row>
    <row r="15" spans="1:8" ht="23.25" customHeight="1">
      <c r="A15" s="1" t="s">
        <v>26</v>
      </c>
      <c r="B15" s="3">
        <f>B14+B4</f>
        <v>409950</v>
      </c>
      <c r="C15" s="12"/>
      <c r="D15" s="1" t="s">
        <v>26</v>
      </c>
      <c r="E15" s="3">
        <f>E13+E14</f>
        <v>409950</v>
      </c>
      <c r="F15" s="8">
        <f>SUM(F4:F11)</f>
        <v>1</v>
      </c>
      <c r="G15" s="3">
        <f>G13+G14</f>
        <v>840849</v>
      </c>
      <c r="H15" s="8">
        <f>SUM(H4:H11)</f>
        <v>1</v>
      </c>
    </row>
    <row r="16" spans="1:8" ht="54" customHeight="1">
      <c r="A16" s="1" t="s">
        <v>27</v>
      </c>
      <c r="B16" s="13" t="s">
        <v>30</v>
      </c>
      <c r="C16" s="13"/>
      <c r="D16" s="13"/>
      <c r="E16" s="13"/>
      <c r="F16" s="13"/>
      <c r="G16" s="13"/>
      <c r="H16" s="13"/>
    </row>
    <row r="17" spans="1:8" ht="34.5" customHeight="1">
      <c r="A17" s="14" t="s">
        <v>28</v>
      </c>
      <c r="B17" s="14"/>
      <c r="C17" s="14"/>
      <c r="D17" s="14"/>
      <c r="E17" s="14"/>
      <c r="F17" s="14"/>
      <c r="G17" s="14"/>
      <c r="H17" s="14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2013-02-04T03:59:08Z</dcterms:modified>
  <cp:category/>
  <cp:version/>
  <cp:contentType/>
  <cp:contentStatus/>
</cp:coreProperties>
</file>