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<sst xmlns="http://schemas.openxmlformats.org/spreadsheetml/2006/main" count="37" uniqueCount="34">
  <si>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</si>
  <si>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百分比</t>
  </si>
  <si>
    <t>上月結存</t>
  </si>
  <si>
    <t>本月午餐費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</si>
  <si>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</si>
  <si>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</si>
  <si>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</si>
  <si>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</si>
  <si>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</si>
  <si>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</si>
  <si>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</si>
  <si>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</si>
  <si>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t>雜支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</si>
  <si>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</si>
  <si>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</si>
  <si>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</si>
  <si>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</si>
  <si>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</si>
  <si>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</si>
  <si>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</si>
  <si>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</si>
  <si>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</si>
  <si>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</si>
  <si>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</si>
  <si>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</si>
  <si>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</si>
  <si>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</si>
  <si>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</si>
  <si>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</si>
  <si>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</si>
  <si>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 xml:space="preserve">四、本月未繳午餐費
          計    人       元
        （附繳納午餐費情形統計表）
五、以前未繳午餐費
         計       人        元
</t>
  </si>
  <si>
    <t>103年2月份學校午餐費收支結算表</t>
  </si>
  <si>
    <t xml:space="preserve">一、本月每人收午餐費  0   元
二、應收午餐費
      學  生 0 人
      教職員 0 人
      工  友 0 人
      合  計 0人 共0 元
三、免收減收午餐費
       （1）全免及減收學生午餐費
             計  0  人0 元
       （2）全免工友午餐費
             計  0 人 0  元
         共計   0  人  0  元
</t>
  </si>
  <si>
    <t>一、本月補助費收入包括下列各項：
二、本月補助費支出包括下列各項：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</si>
</sst>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&#20462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5">
        <row r="1">
          <cell r="A1" t="str">
            <v>   嘉義縣義竹鄉南興國民小學</v>
          </cell>
        </row>
      </sheetData>
      <sheetData sheetId="16">
        <row r="4">
          <cell r="P4">
            <v>380822</v>
          </cell>
        </row>
        <row r="17">
          <cell r="G17">
            <v>0</v>
          </cell>
          <cell r="H17">
            <v>0</v>
          </cell>
          <cell r="I17">
            <v>13690</v>
          </cell>
          <cell r="J17">
            <v>0</v>
          </cell>
          <cell r="K17">
            <v>18614</v>
          </cell>
          <cell r="L17">
            <v>2300</v>
          </cell>
          <cell r="M17">
            <v>0</v>
          </cell>
          <cell r="N17">
            <v>1235</v>
          </cell>
        </row>
        <row r="18">
          <cell r="G18">
            <v>33922</v>
          </cell>
          <cell r="H18">
            <v>265912</v>
          </cell>
          <cell r="I18">
            <v>31100</v>
          </cell>
          <cell r="J18">
            <v>10835</v>
          </cell>
          <cell r="L18">
            <v>56046</v>
          </cell>
          <cell r="M18">
            <v>1950</v>
          </cell>
          <cell r="N18">
            <v>11884</v>
          </cell>
          <cell r="P18">
            <v>344983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K9" sqref="K9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5.5">
      <c r="A1" s="17" t="str">
        <f>'[1]01結算'!A1:C1</f>
        <v>   嘉義縣義竹鄉南興國民小學</v>
      </c>
      <c r="B1" s="17"/>
      <c r="C1" s="17"/>
      <c r="D1" s="18" t="s">
        <v>31</v>
      </c>
      <c r="E1" s="18"/>
      <c r="F1" s="18"/>
      <c r="G1" s="18"/>
      <c r="H1" s="18"/>
    </row>
    <row r="2" spans="1:8" ht="16.5">
      <c r="A2" s="19" t="s">
        <v>4</v>
      </c>
      <c r="B2" s="19"/>
      <c r="C2" s="19"/>
      <c r="D2" s="19" t="s">
        <v>5</v>
      </c>
      <c r="E2" s="19"/>
      <c r="F2" s="19"/>
      <c r="G2" s="19" t="s">
        <v>0</v>
      </c>
      <c r="H2" s="19"/>
    </row>
    <row r="3" spans="1:8" ht="16.5">
      <c r="A3" s="1" t="s">
        <v>6</v>
      </c>
      <c r="B3" s="2" t="s">
        <v>7</v>
      </c>
      <c r="C3" s="1" t="s">
        <v>8</v>
      </c>
      <c r="D3" s="1" t="s">
        <v>9</v>
      </c>
      <c r="E3" s="2" t="s">
        <v>10</v>
      </c>
      <c r="F3" s="1" t="s">
        <v>1</v>
      </c>
      <c r="G3" s="2" t="s">
        <v>10</v>
      </c>
      <c r="H3" s="1" t="s">
        <v>1</v>
      </c>
    </row>
    <row r="4" spans="1:8" ht="22.5" customHeight="1">
      <c r="A4" s="1" t="s">
        <v>2</v>
      </c>
      <c r="B4" s="3">
        <f>'[1]02分類帳'!P4</f>
        <v>380822</v>
      </c>
      <c r="C4" s="12" t="s">
        <v>32</v>
      </c>
      <c r="D4" s="1" t="s">
        <v>11</v>
      </c>
      <c r="E4" s="3">
        <f>'[1]02分類帳'!G17</f>
        <v>0</v>
      </c>
      <c r="F4" s="4">
        <f>E4/E13</f>
        <v>0</v>
      </c>
      <c r="G4" s="3">
        <f>'[1]02分類帳'!G18</f>
        <v>33922</v>
      </c>
      <c r="H4" s="4">
        <f>G4/G13</f>
        <v>0.07884015125632463</v>
      </c>
    </row>
    <row r="5" spans="1:8" ht="26.25" customHeight="1">
      <c r="A5" s="1" t="s">
        <v>3</v>
      </c>
      <c r="B5" s="3">
        <f>'[1]02分類帳'!F21</f>
        <v>0</v>
      </c>
      <c r="C5" s="20"/>
      <c r="D5" s="1" t="s">
        <v>13</v>
      </c>
      <c r="E5" s="3">
        <f>'[1]02分類帳'!H17</f>
        <v>0</v>
      </c>
      <c r="F5" s="4">
        <f>E5/E13</f>
        <v>0</v>
      </c>
      <c r="G5" s="3">
        <f>'[1]02分類帳'!H18</f>
        <v>265912</v>
      </c>
      <c r="H5" s="4">
        <f>G5/G13</f>
        <v>0.6180220004973702</v>
      </c>
    </row>
    <row r="6" spans="1:8" ht="42.75">
      <c r="A6" s="5" t="s">
        <v>14</v>
      </c>
      <c r="B6" s="3"/>
      <c r="C6" s="20"/>
      <c r="D6" s="1" t="s">
        <v>15</v>
      </c>
      <c r="E6" s="3">
        <f>'[1]02分類帳'!I17</f>
        <v>13690</v>
      </c>
      <c r="F6" s="4">
        <f>E6/E13</f>
        <v>0.3819861045230057</v>
      </c>
      <c r="G6" s="3">
        <f>'[1]02分類帳'!I18</f>
        <v>31100</v>
      </c>
      <c r="H6" s="4">
        <f>G6/G13</f>
        <v>0.0722813720910234</v>
      </c>
    </row>
    <row r="7" spans="1:8" ht="24.75" customHeight="1">
      <c r="A7" s="6" t="s">
        <v>16</v>
      </c>
      <c r="B7" s="3">
        <f>'[1]02分類帳'!G21</f>
        <v>0</v>
      </c>
      <c r="C7" s="20"/>
      <c r="D7" s="1" t="s">
        <v>17</v>
      </c>
      <c r="E7" s="3">
        <f>'[1]02分類帳'!J17</f>
        <v>0</v>
      </c>
      <c r="F7" s="4">
        <f>E7/E13</f>
        <v>0</v>
      </c>
      <c r="G7" s="3">
        <f>'[1]02分類帳'!J18</f>
        <v>10835</v>
      </c>
      <c r="H7" s="4">
        <f>G7/G13</f>
        <v>0.025182272238142716</v>
      </c>
    </row>
    <row r="8" spans="1:8" ht="24.75" customHeight="1">
      <c r="A8" s="6" t="s">
        <v>18</v>
      </c>
      <c r="B8" s="3">
        <f>'[1]02分類帳'!H21</f>
        <v>0</v>
      </c>
      <c r="C8" s="20"/>
      <c r="D8" s="1" t="s">
        <v>19</v>
      </c>
      <c r="E8" s="3">
        <f>'[1]02分類帳'!K17</f>
        <v>18614</v>
      </c>
      <c r="F8" s="4">
        <f>E8/E13</f>
        <v>0.5193783308686069</v>
      </c>
      <c r="G8" s="3">
        <f>'[1]02分類帳'!K17</f>
        <v>18614</v>
      </c>
      <c r="H8" s="4">
        <f>G8/G13</f>
        <v>0.04326191190039581</v>
      </c>
    </row>
    <row r="9" spans="1:8" ht="49.5">
      <c r="A9" s="7" t="s">
        <v>20</v>
      </c>
      <c r="B9" s="3">
        <f>'[1]02分類帳'!I21</f>
        <v>0</v>
      </c>
      <c r="C9" s="20"/>
      <c r="D9" s="1" t="s">
        <v>21</v>
      </c>
      <c r="E9" s="3">
        <f>'[1]02分類帳'!L17</f>
        <v>2300</v>
      </c>
      <c r="F9" s="4">
        <f>E9/E13</f>
        <v>0.06417589776500461</v>
      </c>
      <c r="G9" s="3">
        <f>'[1]02分類帳'!L18</f>
        <v>56046</v>
      </c>
      <c r="H9" s="4">
        <f>G9/G13</f>
        <v>0.13025986431554654</v>
      </c>
    </row>
    <row r="10" spans="1:8" ht="16.5">
      <c r="A10" s="1" t="s">
        <v>22</v>
      </c>
      <c r="B10" s="3">
        <f>'[1]02分類帳'!J21</f>
        <v>0</v>
      </c>
      <c r="C10" s="20"/>
      <c r="D10" s="1" t="s">
        <v>23</v>
      </c>
      <c r="E10" s="3">
        <f>'[1]02分類帳'!M17</f>
        <v>0</v>
      </c>
      <c r="F10" s="4">
        <f>E10/E13</f>
        <v>0</v>
      </c>
      <c r="G10" s="3">
        <f>'[1]02分類帳'!M18</f>
        <v>1950</v>
      </c>
      <c r="H10" s="4">
        <f>G10/G13</f>
        <v>0.004532111754903396</v>
      </c>
    </row>
    <row r="11" spans="1:8" ht="16.5">
      <c r="A11" s="7"/>
      <c r="B11" s="3">
        <f>'[1]02分類帳'!K21</f>
        <v>0</v>
      </c>
      <c r="C11" s="20"/>
      <c r="D11" s="1" t="s">
        <v>12</v>
      </c>
      <c r="E11" s="3">
        <f>'[1]02分類帳'!N17</f>
        <v>1235</v>
      </c>
      <c r="F11" s="4">
        <f>E11/E13</f>
        <v>0.034459666843382905</v>
      </c>
      <c r="G11" s="3">
        <f>'[1]02分類帳'!N18</f>
        <v>11884</v>
      </c>
      <c r="H11" s="4">
        <f>G11/G13</f>
        <v>0.027620315946293314</v>
      </c>
    </row>
    <row r="12" spans="1:8" ht="19.5" customHeight="1">
      <c r="A12" s="1"/>
      <c r="B12" s="3">
        <f>'[1]02分類帳'!M21</f>
        <v>0</v>
      </c>
      <c r="C12" s="13" t="s">
        <v>30</v>
      </c>
      <c r="D12" s="7"/>
      <c r="E12" s="3"/>
      <c r="F12" s="4"/>
      <c r="G12" s="3"/>
      <c r="H12" s="4"/>
    </row>
    <row r="13" spans="1:8" ht="23.25" customHeight="1">
      <c r="A13" s="1"/>
      <c r="B13" s="3">
        <f>'[1]02分類帳'!N21</f>
        <v>0</v>
      </c>
      <c r="C13" s="13"/>
      <c r="D13" s="1" t="s">
        <v>24</v>
      </c>
      <c r="E13" s="3">
        <f>SUM(E4:E12)</f>
        <v>35839</v>
      </c>
      <c r="F13" s="4">
        <f>(E13)/(E13)</f>
        <v>1</v>
      </c>
      <c r="G13" s="3">
        <f>SUM(G4:G12)</f>
        <v>430263</v>
      </c>
      <c r="H13" s="8">
        <f>G13/G13</f>
        <v>1</v>
      </c>
    </row>
    <row r="14" spans="1:8" ht="22.5" customHeight="1">
      <c r="A14" s="1" t="s">
        <v>25</v>
      </c>
      <c r="B14" s="3">
        <f>SUM(B5:B13)</f>
        <v>0</v>
      </c>
      <c r="C14" s="13"/>
      <c r="D14" s="1" t="s">
        <v>26</v>
      </c>
      <c r="E14" s="3">
        <f>'[1]02分類帳'!P18</f>
        <v>344983</v>
      </c>
      <c r="F14" s="4"/>
      <c r="G14" s="3">
        <f>E14</f>
        <v>344983</v>
      </c>
      <c r="H14" s="11"/>
    </row>
    <row r="15" spans="1:8" ht="23.25" customHeight="1">
      <c r="A15" s="1" t="s">
        <v>27</v>
      </c>
      <c r="B15" s="3">
        <f>B14+B4</f>
        <v>380822</v>
      </c>
      <c r="C15" s="14"/>
      <c r="D15" s="1" t="s">
        <v>27</v>
      </c>
      <c r="E15" s="3">
        <f>E13+E14</f>
        <v>380822</v>
      </c>
      <c r="F15" s="8">
        <f>SUM(F4:F11)</f>
        <v>1.0000000000000002</v>
      </c>
      <c r="G15" s="3">
        <f>G13+G14</f>
        <v>775246</v>
      </c>
      <c r="H15" s="8">
        <f>SUM(H4:H11)</f>
        <v>1</v>
      </c>
    </row>
    <row r="16" spans="1:8" ht="54" customHeight="1">
      <c r="A16" s="1" t="s">
        <v>28</v>
      </c>
      <c r="B16" s="15" t="s">
        <v>33</v>
      </c>
      <c r="C16" s="15"/>
      <c r="D16" s="15"/>
      <c r="E16" s="15"/>
      <c r="F16" s="15"/>
      <c r="G16" s="15"/>
      <c r="H16" s="15"/>
    </row>
    <row r="17" spans="1:8" ht="34.5" customHeight="1">
      <c r="A17" s="16" t="s">
        <v>29</v>
      </c>
      <c r="B17" s="16"/>
      <c r="C17" s="16"/>
      <c r="D17" s="16"/>
      <c r="E17" s="16"/>
      <c r="F17" s="16"/>
      <c r="G17" s="16"/>
      <c r="H17" s="16"/>
    </row>
    <row r="18" spans="1:8" ht="16.5">
      <c r="A18" s="9"/>
      <c r="B18" s="10"/>
      <c r="C18" s="9"/>
      <c r="D18" s="9"/>
      <c r="E18" s="10"/>
      <c r="F18" s="9"/>
      <c r="G18" s="10"/>
      <c r="H18" s="9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2014-02-27T07:49:39Z</dcterms:modified>
  <cp:category/>
  <cp:version/>
  <cp:contentType/>
  <cp:contentStatus/>
</cp:coreProperties>
</file>